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:\@CERH 2023\CERH_2024\10ªReunião_Extraordinária_CERH\"/>
    </mc:Choice>
  </mc:AlternateContent>
  <bookViews>
    <workbookView xWindow="1020" yWindow="0" windowWidth="20715" windowHeight="6840"/>
  </bookViews>
  <sheets>
    <sheet name="Informações Gerais" sheetId="4" r:id="rId1"/>
    <sheet name="Instruções de Preenchimento" sheetId="2" r:id="rId2"/>
    <sheet name="Relatório Anual de Atividades" sheetId="1" r:id="rId3"/>
    <sheet name="Exemplo de Preenchimento" sheetId="8" r:id="rId4"/>
    <sheet name="apoio" sheetId="5" state="hidden" r:id="rId5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25" i="4" l="1"/>
  <c r="G5" i="1" s="1"/>
  <c r="E9" i="1" l="1"/>
  <c r="E9" i="8"/>
  <c r="E5" i="1" l="1"/>
  <c r="G5" i="8"/>
  <c r="E5" i="8"/>
  <c r="F11" i="8"/>
  <c r="F10" i="8"/>
  <c r="F13" i="8" s="1"/>
  <c r="E11" i="8" l="1"/>
  <c r="E10" i="8"/>
  <c r="E12" i="8"/>
  <c r="E8" i="8"/>
  <c r="E12" i="1"/>
  <c r="E11" i="1"/>
  <c r="E10" i="1"/>
  <c r="E8" i="1"/>
  <c r="F10" i="1" l="1"/>
  <c r="F11" i="1"/>
  <c r="F13" i="1" l="1"/>
  <c r="G15" i="4"/>
  <c r="B2" i="1" l="1"/>
  <c r="B3" i="1" l="1"/>
</calcChain>
</file>

<file path=xl/comments1.xml><?xml version="1.0" encoding="utf-8"?>
<comments xmlns="http://schemas.openxmlformats.org/spreadsheetml/2006/main">
  <authors>
    <author>Anne Santos Araújo</author>
    <author>Administrador</author>
  </authors>
  <commentList>
    <comment ref="G11" authorId="0" shapeId="0">
      <text>
        <r>
          <rPr>
            <sz val="9"/>
            <color indexed="81"/>
            <rFont val="Segoe UI"/>
            <family val="2"/>
          </rPr>
          <t>Selecionar a opção com a Unidade Federativa do Comitê de Bacia Hidrográfica.</t>
        </r>
      </text>
    </comment>
    <comment ref="G13" authorId="1" shapeId="0">
      <text>
        <r>
          <rPr>
            <sz val="9"/>
            <color indexed="81"/>
            <rFont val="Segoe UI"/>
            <family val="2"/>
          </rPr>
          <t xml:space="preserve">Entidade estadual responsável pelo preenchimento das informações.
</t>
        </r>
      </text>
    </comment>
    <comment ref="G17" authorId="1" shapeId="0">
      <text>
        <r>
          <rPr>
            <sz val="9"/>
            <color indexed="81"/>
            <rFont val="Segoe UI"/>
            <family val="2"/>
          </rPr>
          <t>Informar nome completo do Representante Legal da Entidade Estadual.</t>
        </r>
      </text>
    </comment>
    <comment ref="G19" authorId="0" shapeId="0">
      <text>
        <r>
          <rPr>
            <sz val="9"/>
            <color indexed="81"/>
            <rFont val="Segoe UI"/>
            <family val="2"/>
          </rPr>
          <t>Informar nome do conselho estadual, responsável pelo recebimento das informações.</t>
        </r>
      </text>
    </comment>
    <comment ref="G21" authorId="1" shapeId="0">
      <text>
        <r>
          <rPr>
            <sz val="9"/>
            <color indexed="81"/>
            <rFont val="Segoe UI"/>
            <family val="2"/>
          </rPr>
          <t>Informar nome completo do Representante Legal da Entidade Estadual.</t>
        </r>
      </text>
    </comment>
    <comment ref="G23" authorId="1" shapeId="0">
      <text>
        <r>
          <rPr>
            <sz val="9"/>
            <color indexed="81"/>
            <rFont val="Segoe UI"/>
            <family val="2"/>
          </rPr>
          <t>Informar número do Decreto de adesão ao PROCOMITÊS.</t>
        </r>
      </text>
    </comment>
    <comment ref="L23" authorId="1" shapeId="0">
      <text>
        <r>
          <rPr>
            <sz val="9"/>
            <color indexed="81"/>
            <rFont val="Segoe UI"/>
            <family val="2"/>
          </rPr>
          <t>Informar o número do contrato de adesão ao PROCOMITÊS.</t>
        </r>
      </text>
    </comment>
    <comment ref="G25" authorId="0" shapeId="0">
      <text>
        <r>
          <rPr>
            <sz val="9"/>
            <color indexed="81"/>
            <rFont val="Segoe UI"/>
            <family val="2"/>
          </rPr>
          <t xml:space="preserve">Informar o ano ao qual   se refere esse relatório </t>
        </r>
      </text>
    </comment>
    <comment ref="M25" authorId="0" shapeId="0">
      <text>
        <r>
          <rPr>
            <sz val="9"/>
            <color indexed="81"/>
            <rFont val="Segoe UI"/>
            <family val="2"/>
          </rPr>
          <t>Informar qual o período (1, 2, 3, 4 ou 5) de implementação do Procomitês na UF no ano deste relatório.</t>
        </r>
      </text>
    </comment>
  </commentList>
</comments>
</file>

<file path=xl/comments2.xml><?xml version="1.0" encoding="utf-8"?>
<comments xmlns="http://schemas.openxmlformats.org/spreadsheetml/2006/main">
  <authors>
    <author>Anne Santos Araújo</author>
    <author>Agustin JustoTrigo</author>
  </authors>
  <commentList>
    <comment ref="F8" authorId="0" shapeId="0">
      <text>
        <r>
          <rPr>
            <sz val="9"/>
            <color indexed="81"/>
            <rFont val="Segoe UI"/>
            <family val="2"/>
          </rPr>
          <t>Informar qual o valor do repasse feito pela ANA no ano. Sendo o promeiro ano de implementação, inserir o valor da parcela inicial vinculada à assinatura do contrato.</t>
        </r>
      </text>
    </comment>
    <comment ref="F9" authorId="0" shapeId="0">
      <text>
        <r>
          <rPr>
            <sz val="9"/>
            <color indexed="81"/>
            <rFont val="Segoe UI"/>
            <family val="2"/>
          </rPr>
          <t>Informar o valor remanescente na conta do Procomitês dos recursos do ano anterior. Caso este Relatório seja do primeiro período de certificação do estado, esse valor deve ser igual a 0.</t>
        </r>
      </text>
    </comment>
    <comment ref="F10" authorId="0" shapeId="0">
      <text>
        <r>
          <rPr>
            <sz val="9"/>
            <color indexed="81"/>
            <rFont val="Segoe UI"/>
            <family val="2"/>
          </rPr>
          <t>Valor calculado automaticamente, sendo a soma do valor transferido para o ano de certificação com o saldo remanscente de anos anteriores.</t>
        </r>
      </text>
    </comment>
    <comment ref="F11" authorId="1" shapeId="0">
      <text>
        <r>
          <rPr>
            <sz val="9"/>
            <color indexed="81"/>
            <rFont val="Segoe UI"/>
            <family val="2"/>
          </rPr>
          <t>Valor calculado automaticamente, decorrente das informações inseridas nas colunas abaixo.</t>
        </r>
      </text>
    </comment>
    <comment ref="F12" authorId="0" shapeId="0">
      <text>
        <r>
          <rPr>
            <sz val="9"/>
            <color indexed="81"/>
            <rFont val="Segoe UI"/>
            <family val="2"/>
          </rPr>
          <t xml:space="preserve">Informar qual foi o valor total de correções ao longo do ano. </t>
        </r>
      </text>
    </comment>
    <comment ref="F13" authorId="0" shapeId="0">
      <text>
        <r>
          <rPr>
            <sz val="9"/>
            <color indexed="81"/>
            <rFont val="Segoe UI"/>
            <family val="2"/>
          </rPr>
          <t xml:space="preserve">Valor calculado automaticamente, sendo igual ao balanço entre o saldo disponível para utilização neste ano, valor dos recursos utilizados, rendimentos do ano e valores empenhados para pagamentos no ano.
</t>
        </r>
        <r>
          <rPr>
            <b/>
            <sz val="9"/>
            <color indexed="81"/>
            <rFont val="Segoe UI"/>
            <family val="2"/>
          </rPr>
          <t>Esse saldo deve ser igual ao saldo bancário da conta do Procomitês na data de 31 de dezembro do ano de certificação.</t>
        </r>
      </text>
    </comment>
  </commentList>
</comments>
</file>

<file path=xl/comments3.xml><?xml version="1.0" encoding="utf-8"?>
<comments xmlns="http://schemas.openxmlformats.org/spreadsheetml/2006/main">
  <authors>
    <author>Anne Santos Araújo</author>
    <author>Agustin JustoTrigo</author>
  </authors>
  <commentList>
    <comment ref="F8" authorId="0" shapeId="0">
      <text>
        <r>
          <rPr>
            <sz val="9"/>
            <color indexed="81"/>
            <rFont val="Segoe UI"/>
            <family val="2"/>
          </rPr>
          <t>Informar qual o valor do repasse feito pela ANA no ano. Sendo o promeiro ano de implementação, inserir o valor da parcela inicial vinculada à assinatura do contrato.</t>
        </r>
      </text>
    </comment>
    <comment ref="F9" authorId="0" shapeId="0">
      <text>
        <r>
          <rPr>
            <sz val="9"/>
            <color indexed="81"/>
            <rFont val="Segoe UI"/>
            <family val="2"/>
          </rPr>
          <t>Informar o valor remanescente na conta do Procomitês dos recursos do ano anterior. Caso este Relatório seja do primeiro período de certificação do estado, esse valor deve ser igual a 0.</t>
        </r>
      </text>
    </comment>
    <comment ref="F10" authorId="0" shapeId="0">
      <text>
        <r>
          <rPr>
            <sz val="9"/>
            <color indexed="81"/>
            <rFont val="Segoe UI"/>
            <family val="2"/>
          </rPr>
          <t>Valor calculado automaticamente, sendo a soma do valor transferido para o ano de certificação com o saldo remanscente de anos anteriores.</t>
        </r>
      </text>
    </comment>
    <comment ref="F11" authorId="1" shapeId="0">
      <text>
        <r>
          <rPr>
            <sz val="9"/>
            <color indexed="81"/>
            <rFont val="Segoe UI"/>
            <family val="2"/>
          </rPr>
          <t>Valor calculado automaticamente, decorrente das informações inseridas nas colunas abaixo.</t>
        </r>
      </text>
    </comment>
    <comment ref="F12" authorId="0" shapeId="0">
      <text>
        <r>
          <rPr>
            <sz val="9"/>
            <color indexed="81"/>
            <rFont val="Segoe UI"/>
            <family val="2"/>
          </rPr>
          <t xml:space="preserve">Informar qual foi o valor total de correções ao longo do ano. </t>
        </r>
      </text>
    </comment>
    <comment ref="F13" authorId="0" shapeId="0">
      <text>
        <r>
          <rPr>
            <sz val="9"/>
            <color indexed="81"/>
            <rFont val="Segoe UI"/>
            <family val="2"/>
          </rPr>
          <t xml:space="preserve">Valor calculado automaticamente, sendo igual ao balanço entre o saldo disponível para utilização neste ano, valor dos recursos utilizados, rendimentos do ano e valores empenhados para pagamentos no ano.
</t>
        </r>
        <r>
          <rPr>
            <b/>
            <sz val="9"/>
            <color indexed="81"/>
            <rFont val="Segoe UI"/>
            <family val="2"/>
          </rPr>
          <t>Esse saldo deve ser igual ao saldo bancário da conta do Procomitês na data de 31 de dezembro do ano de certificação.</t>
        </r>
      </text>
    </comment>
  </commentList>
</comments>
</file>

<file path=xl/sharedStrings.xml><?xml version="1.0" encoding="utf-8"?>
<sst xmlns="http://schemas.openxmlformats.org/spreadsheetml/2006/main" count="707" uniqueCount="481">
  <si>
    <t>COORDENADOR</t>
  </si>
  <si>
    <t>EXECUTOR</t>
  </si>
  <si>
    <t xml:space="preserve">CRONOGRAMA </t>
  </si>
  <si>
    <t>PROCOMITÊS</t>
  </si>
  <si>
    <t>ESTADO</t>
  </si>
  <si>
    <t>OUTRAS FONTES</t>
  </si>
  <si>
    <t>COMPONENTE(S) A QUE SE VINCULA</t>
  </si>
  <si>
    <t>COMITÊS BENEFICIADOS</t>
  </si>
  <si>
    <t>I FUNCIONAMENTO</t>
  </si>
  <si>
    <t>II CAPACITAÇÃO</t>
  </si>
  <si>
    <t>III COMUNICAÇÃO</t>
  </si>
  <si>
    <t>Serviços de manutenção (luz, água, internet, telefone, seguro predial, etc.)</t>
  </si>
  <si>
    <t>Contrato para concepção de boletim eletrônico para divulgação das ações do(s) CBH(s)</t>
  </si>
  <si>
    <t>INSTRUÇÕES DE PREENCHIMENTO</t>
  </si>
  <si>
    <t>Ações necessárias para garantir o regular funcionamento dos comitês de bacia hidrográfica visando assegurar condições para aferir a adequação dos aspectos operacionais relacionados.</t>
  </si>
  <si>
    <t>Ações para promover a capacitação em favor do aperfeiçoamento da representatividade e do exercício da representação, tendo como alvo os membros dos CBHs e dos conselhos de recursos hídricos, enfatizando aspectos como a redução das assimetrias de conhecimento, motivação e organização entre os diferentes setores e segmentos.</t>
  </si>
  <si>
    <t>Ações que propiciem a necessária visibilidade social do comitê como fórum de representação, negociação e concertação da gestão dos recursos hídricos nas respectivas bacias hidrográficas, promovendo o uso racional e sustentável da água.</t>
  </si>
  <si>
    <t>Ações que facilitem a organização quanto à atuação dos CBHs relacionada com os instrumentos de gestão de recursos hídricos (planos de bacia, enquadramento e cobrança).</t>
  </si>
  <si>
    <t>Compra de mobiliário e utensílios (armários, mesas, cadeiras, bebedouro, etc.)</t>
  </si>
  <si>
    <t>Compra de material e equipamento de informática (computador, notebook, impressora, câmera fotográfica, aparelho de telefone sem fio, aparelho celular, etc.)</t>
  </si>
  <si>
    <t>Locação de veículo(s)</t>
  </si>
  <si>
    <t>Contratação de pessoal de apoio</t>
  </si>
  <si>
    <t>Divulgação das ações do(s) comitê(s) de bacia hidrográfica em mídias</t>
  </si>
  <si>
    <t>ENTIDADE ESTADUAL</t>
  </si>
  <si>
    <r>
      <t>1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</si>
  <si>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2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</si>
  <si>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3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TIMESTRE</t>
    </r>
  </si>
  <si>
    <r>
      <t>4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</si>
  <si>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t>Representante Legal</t>
  </si>
  <si>
    <t>AÇÃO PROPOSTA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</si>
  <si>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resultem na melhoria da capacidade operacional dos comitês de bacia hidrográfica:</t>
    </r>
  </si>
  <si>
    <r>
      <rPr>
        <b/>
        <sz val="12"/>
        <color theme="4" tint="-0.499984740745262"/>
        <rFont val="Arial"/>
        <family val="2"/>
      </rPr>
      <t>COMPONENTES</t>
    </r>
    <r>
      <rPr>
        <b/>
        <sz val="11"/>
        <color theme="4" tint="-0.499984740745262"/>
        <rFont val="Arial"/>
        <family val="2"/>
      </rPr>
      <t xml:space="preserve">
</t>
    </r>
    <r>
      <rPr>
        <i/>
        <sz val="10"/>
        <color theme="4" tint="-0.499984740745262"/>
        <rFont val="Arial"/>
        <family val="2"/>
      </rPr>
      <t>(Conforme previsão no Anexo I da Resolução ANA n° 1.595, de 19 de dezembro de 2016)</t>
    </r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</si>
  <si>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possibilitem a redução de assimetrias de conhecimento, motivação e organização entre os diferentes setores e segmentos que compõem os comitês de bacia hidrográfica:</t>
    </r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</si>
  <si>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ajudem a promover a necessária visibilidade social dos comitês de bacia hidrográfica:</t>
    </r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</si>
  <si>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a implementação dos instrumentos de gestão:</t>
    </r>
  </si>
  <si>
    <t>Contrato de especialista para concepção de planos  de capacitação para o conjunto de CBHs (honorários, passagens e diárias)</t>
  </si>
  <si>
    <t>Locação de espaço e suporte (midia, coffe-break, etc...) para evento de capacitação</t>
  </si>
  <si>
    <t xml:space="preserve">Contrato de profissional para eventos e dinâmicas de grupo focados na solução de conflitos de interesse, gerenciamento de crise, pactuação e tolerância, etc... </t>
  </si>
  <si>
    <t>Contrato de instrutor para evento de capacitação (curso p/ novos membros, atualização p/ segmentos específicos, cursos e eventos p/desafios específicos do plano de trabalho do CBH)</t>
  </si>
  <si>
    <t>Compra de material de consumo e expediente (café, copo, caneta, papel, toner, produtos de limpeza, etc.)</t>
  </si>
  <si>
    <t xml:space="preserve">Transferências financeiras a entidade exercendo o papel de Secretaria Executiva dos CBHs </t>
  </si>
  <si>
    <t>Contrato de especialista para elaboração de Plano de Comunicação para o conjunto de CBHs</t>
  </si>
  <si>
    <t xml:space="preserve">Criação de canais de comunicação e divulgação em meio eletrônico (página, sitios, fan pages, etc...) </t>
  </si>
  <si>
    <t>V INSTRUMENTOS</t>
  </si>
  <si>
    <t>IV CADASTRO DE INSTÂNCIAS COLEGIADAS</t>
  </si>
  <si>
    <t>Ações que viabilizem a consolidação e manutenção de base de dados e informações dos CBHs e CERH inclusive conhecimento dos membros, atuação e instrumentos.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</si>
  <si>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estruturar, publicar e manter a base de dados e informações:</t>
    </r>
  </si>
  <si>
    <t>Contrato de serviços para sistematizar os dados e informações e alimentar o sistema eletrônico</t>
  </si>
  <si>
    <t xml:space="preserve">Realizar oficinas com CBHs e CERH de capacitação e acompanhamento da sistematização de dados e informações, alimentação e consulta ao sistema eletrônico </t>
  </si>
  <si>
    <t>Eventos de Mobilização para discussão e implementação dos instrumentos (Planos, prioridades de uso, critérios de outorga e alocação, Enquadramento, Cobrança).</t>
  </si>
  <si>
    <t>Eventos e dinâmicas de grupo focados na solução de conflitos de interesse, gerenciamento de crise, pactuação e tolerância, etc...</t>
  </si>
  <si>
    <t xml:space="preserve">Contratos de profissionais para mediação de conflitos, moderador para os eventos, material de comunicação e divulgação, etc... </t>
  </si>
  <si>
    <t>VI ACOMPANHAMENTO E AVALIAÇÃO</t>
  </si>
  <si>
    <t>Ações que contribuam para a apropriação do programa pelos agentes envolvidos, efetividade das ações e aperfeiçoamento da atuação das Instâncias Colegiadas e do próprio Programa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</si>
  <si>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o monitoramento e avaliação ao longo da implementação do Programa:</t>
    </r>
  </si>
  <si>
    <t xml:space="preserve">Realizar oficinas com CBHs e CERH de acompanhamento e avaliação dos indicadores e sua implementação </t>
  </si>
  <si>
    <t>1) IDENTIFICAÇÃO</t>
  </si>
  <si>
    <t>ENTIDADE ESTADUAL:</t>
  </si>
  <si>
    <t>REPRESENTANTE LEGAL:</t>
  </si>
  <si>
    <t>CONSELHO ESTADUAL :</t>
  </si>
  <si>
    <t>CONTRATO:</t>
  </si>
  <si>
    <t>INFORMAÇÕES GERAIS</t>
  </si>
  <si>
    <t>2) INSTRUÇÕES GERAIS</t>
  </si>
  <si>
    <t>SC</t>
  </si>
  <si>
    <t>UNIDADE FEDERATIVA:</t>
  </si>
  <si>
    <t>VALOR INVESTIDO POR FONTE (R$)</t>
  </si>
  <si>
    <t>UFs</t>
  </si>
  <si>
    <t>Entidade Estadual</t>
  </si>
  <si>
    <t>CBE_IG</t>
  </si>
  <si>
    <t>AL</t>
  </si>
  <si>
    <t>AM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</si>
  <si>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</si>
  <si>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</si>
  <si>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</si>
  <si>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</si>
  <si>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</si>
  <si>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</si>
  <si>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</si>
  <si>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</si>
  <si>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</si>
  <si>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PB</t>
  </si>
  <si>
    <t>PE</t>
  </si>
  <si>
    <t>PI</t>
  </si>
  <si>
    <t>PR</t>
  </si>
  <si>
    <t>RJ</t>
  </si>
  <si>
    <t>RN</t>
  </si>
  <si>
    <t>RO</t>
  </si>
  <si>
    <t>RS</t>
  </si>
  <si>
    <t>SE</t>
  </si>
  <si>
    <t>SP</t>
  </si>
  <si>
    <t>TO</t>
  </si>
  <si>
    <t xml:space="preserve">SEMARH - Secretaria de Estado do Meio Ambiente e Recursos Hídricos </t>
  </si>
  <si>
    <t>1. CBH do Rio Piauí (AL)</t>
  </si>
  <si>
    <t>187. CBH do Rio Tarumã</t>
  </si>
  <si>
    <t>138. CBH do Rio de Contas</t>
  </si>
  <si>
    <t>6. CBH do Alto Jaguaribe</t>
  </si>
  <si>
    <t>158. CBH do Rio Paranoá</t>
  </si>
  <si>
    <t>16. CBH do Rio Itaúnas</t>
  </si>
  <si>
    <t>161. CBH do Rio Meia Ponte</t>
  </si>
  <si>
    <t>195. CBH do Rio Munim</t>
  </si>
  <si>
    <t>22. CBH do Entorno do Lago de Furnas</t>
  </si>
  <si>
    <t>164. CBH do Rio Miranda</t>
  </si>
  <si>
    <t>166. CBH da Margem Esquerda do Baixo Teles Pires</t>
  </si>
  <si>
    <t>58. CBH do Rio Paraíba (PB)</t>
  </si>
  <si>
    <t>61. CBH do Rio Goiana</t>
  </si>
  <si>
    <t>163. CBH dos Rios Canindé e Piauí</t>
  </si>
  <si>
    <t>107. CBH Litorânea</t>
  </si>
  <si>
    <t>178. CBH da Baía da Ilha Grande</t>
  </si>
  <si>
    <t>153. CBH do Rio Pitimbu</t>
  </si>
  <si>
    <t>202. CBH do Rio Jamari</t>
  </si>
  <si>
    <t>66. CBH do Rio Apuaê-Inhandava</t>
  </si>
  <si>
    <t>92. CBH do Rio das Antas</t>
  </si>
  <si>
    <t>155. CBH do Rio Japaratuba</t>
  </si>
  <si>
    <t>117. CBH do Rio Tietê/Jacareí</t>
  </si>
  <si>
    <t>188. CBH dos Rios Lontra e Corda</t>
  </si>
  <si>
    <t xml:space="preserve">SEMA - Secretaria de Estado do Meio Ambiente </t>
  </si>
  <si>
    <t>2. CBH do Rio Coruripe</t>
  </si>
  <si>
    <t>221. CBH do Rio Puraquequara</t>
  </si>
  <si>
    <t>139. CBH dos Rios Paramirim e Santo Onofre</t>
  </si>
  <si>
    <t>7. CBH do Rio Acaraú</t>
  </si>
  <si>
    <t>159. CBH dos Afluentes do Rio Preto</t>
  </si>
  <si>
    <t>17. CBH dos Afluentes dos Rios São Mateus (Braço Norte e Braço Sul)</t>
  </si>
  <si>
    <t>162. CBH do Rio Vermelho</t>
  </si>
  <si>
    <t>196. CBH do Rio Mearim</t>
  </si>
  <si>
    <t>23. CBH do Rio Mosquito</t>
  </si>
  <si>
    <t>165. CBH do Rio Ivinhema</t>
  </si>
  <si>
    <t>167. CBH dos Afluentes do Alto Araguaia</t>
  </si>
  <si>
    <t>59. CBH do Litoral Sul</t>
  </si>
  <si>
    <t>62. CBH do Rio Capibaribe</t>
  </si>
  <si>
    <t>197. CBH do Rio Gurguéia</t>
  </si>
  <si>
    <t>108. CBH do Rio Tibagi</t>
  </si>
  <si>
    <t>179. CBH do Rio Guandu (RJ)</t>
  </si>
  <si>
    <t>154. CBH do Rio Ceará-Mirim</t>
  </si>
  <si>
    <t>206. CBH do Rio Jaru - Baixo Machado</t>
  </si>
  <si>
    <t>67. CBH de Passo Fundo</t>
  </si>
  <si>
    <t>93. CBH dos Rios Chapecó e Irani</t>
  </si>
  <si>
    <t>156. CBH do Rio Sergipe</t>
  </si>
  <si>
    <t>118. CBH do Tietê Batalha</t>
  </si>
  <si>
    <t>189. CBH do Rio Manuel Alves da Natividade</t>
  </si>
  <si>
    <t>INEMA - Instituto do Meio Ambiente e Recursos Hídricos</t>
  </si>
  <si>
    <t>3. CBH do Rio São Miguel</t>
  </si>
  <si>
    <t>140. CBH do Rio Itapicuru</t>
  </si>
  <si>
    <t>8. CBH do Baixo Jaguaribe</t>
  </si>
  <si>
    <t>160. CBH dos Afluentes do Rio Maranhão</t>
  </si>
  <si>
    <t>18. CBH Jucu</t>
  </si>
  <si>
    <t>198. CBH dos Afluentes Goianos do Rio Paranã</t>
  </si>
  <si>
    <t>24. CBH dos Rios Jaguari/Piracicaba (SP)</t>
  </si>
  <si>
    <t>217. CBH Santana Aporé</t>
  </si>
  <si>
    <t>168. CBH do Rio São Lourenço</t>
  </si>
  <si>
    <t>60. CBH do Litoral Norte (PB)</t>
  </si>
  <si>
    <t>63. CBH do Rio Ipojuca</t>
  </si>
  <si>
    <t>109. CBH Norte Pioneiro</t>
  </si>
  <si>
    <t>180. CBH Médio Paraíba do Sul</t>
  </si>
  <si>
    <t>200. CBH do Rio Apodi - Mossoró</t>
  </si>
  <si>
    <t>207. CBH do Rio São Miguel  - Vale do Guaporé</t>
  </si>
  <si>
    <t>68. CBH do Várzea</t>
  </si>
  <si>
    <t>94. CBH do Rio Jacutinga</t>
  </si>
  <si>
    <t>157. CBH do Rio Piauí (SE)</t>
  </si>
  <si>
    <t>119. CBH dos Rios Sorocaba e Médio Tietê</t>
  </si>
  <si>
    <t>190. CBH do Entorno do Lago de Palmas</t>
  </si>
  <si>
    <t xml:space="preserve"> - </t>
  </si>
  <si>
    <t>4. CBH do Rio Pratagi</t>
  </si>
  <si>
    <t>141. CBH dos Rios Verde - Jacaré</t>
  </si>
  <si>
    <t>9. CBH do Rio Coreaú</t>
  </si>
  <si>
    <t>19. CBH das Bacias Hidrográficas Costeiras do Litoral Centro-Norte</t>
  </si>
  <si>
    <t>199. CBH Comitê das Bacias Hidrográficas dos Rios Corumbá, Veríssimo e da porção goiana do Rio São Marcos</t>
  </si>
  <si>
    <t>25. CBH dos Afluentes Mineiros dos Rios Pomba e Muriaé</t>
  </si>
  <si>
    <t>172. CBH do Rio Sepotuba</t>
  </si>
  <si>
    <t>15201. CBH do Rio Piranhas-Açu</t>
  </si>
  <si>
    <t>64. CBH do Rio Pajeú</t>
  </si>
  <si>
    <t>110. CBH do Alto Ivaí</t>
  </si>
  <si>
    <t>181. CBH do Rio Piabanha</t>
  </si>
  <si>
    <t>15202. CBH do Rio Piranhas Açu</t>
  </si>
  <si>
    <t>208. CBH dos Rios Branco e Colorado</t>
  </si>
  <si>
    <t>69. CBH de Santa Maria</t>
  </si>
  <si>
    <t>95. CBH do Rio Peixe (SC)</t>
  </si>
  <si>
    <t>120. CBH do Alto Tietê</t>
  </si>
  <si>
    <t>191. CBH do Rio Formoso do Araguaia</t>
  </si>
  <si>
    <t xml:space="preserve">ADASA - Agência Reguladora de Águas, Energia e Saneamento do Distrito Federal </t>
  </si>
  <si>
    <t>5. CBH do Complexo Estuarino Lagunar Mundaú-Manguaba - CELMM</t>
  </si>
  <si>
    <t>142. CBH do Rio Salitre</t>
  </si>
  <si>
    <t>10. CBH do Rio Curu</t>
  </si>
  <si>
    <t>20. CBH do Rio Benevente</t>
  </si>
  <si>
    <t>201. CBH do Rio das Almas e Afluentes Goianos do Rio Maranhão</t>
  </si>
  <si>
    <t>26. CBH dos Afluentes Mineiros dos Rios Preto e Paraibuna</t>
  </si>
  <si>
    <t>173. CBH dos Ribeirões Sapé e Várzea Grande (COVAPÉ)</t>
  </si>
  <si>
    <t>65. CBH Metropolitana Sul</t>
  </si>
  <si>
    <t>111. CBH do Baixo Iguaçu</t>
  </si>
  <si>
    <t>182. CBH Baixo Paraíba do Sul</t>
  </si>
  <si>
    <t>211. CBH do Rio Alto e Médio Machado</t>
  </si>
  <si>
    <t>70. CBH do Rio Negro (RS)</t>
  </si>
  <si>
    <t>96. CBH do Rio Timbó</t>
  </si>
  <si>
    <t>121. CBH do Alto Paranapanema</t>
  </si>
  <si>
    <t xml:space="preserve">AGERH - Agência Estadual de Recursos Hídricos </t>
  </si>
  <si>
    <t>143. CBH dos Rios Baianos do Entorno do Lago de Sobradinho</t>
  </si>
  <si>
    <t>11. CBH do Litoral</t>
  </si>
  <si>
    <t>21. CBH do Rio Itapemirim</t>
  </si>
  <si>
    <t>203. CBH do Baixo Rio Paranaíba</t>
  </si>
  <si>
    <t>27. CBH do Rio Piranga</t>
  </si>
  <si>
    <t>174. CBH da Margem Esquerda do Rio Cuiabá</t>
  </si>
  <si>
    <t>175. CBH do Rio Una</t>
  </si>
  <si>
    <t>112. CBH do Baixo Ivaí e Paraná I</t>
  </si>
  <si>
    <t>183. CBH do Leste da Baia de Guanabara</t>
  </si>
  <si>
    <t>71. CBH da Lagoa Mirim e Canal São Gonçalo</t>
  </si>
  <si>
    <t>97. CBH do Rio Canoinhas</t>
  </si>
  <si>
    <t>122. CBH do Médio Paranapanema</t>
  </si>
  <si>
    <t xml:space="preserve">SECIMA - Secretaria de Estado de Meio Ambiente, Recursos Hídricos, Infraestrutura, Cidades e Assuntos Metropolitanos </t>
  </si>
  <si>
    <t>144. CBH do Recôncavo Norte</t>
  </si>
  <si>
    <t>12. CBH do Médio Jaguaribe</t>
  </si>
  <si>
    <t>169. CBH Santa Maria da Vitória</t>
  </si>
  <si>
    <t>204. CBH dos Afluentes Goianos do Alto Araguaia</t>
  </si>
  <si>
    <t>28. CBH do Rio Caratinga</t>
  </si>
  <si>
    <t>213. CBH Jauru</t>
  </si>
  <si>
    <t>216. CBH Metropolitana Norte</t>
  </si>
  <si>
    <t>113. CBH Paraná III</t>
  </si>
  <si>
    <t>184. CBH Lagos São João</t>
  </si>
  <si>
    <t>72. CBH dos Rios Turvo-Santa Rosa-Santo Cristo</t>
  </si>
  <si>
    <t>98. CBH do Rio Canoas</t>
  </si>
  <si>
    <t>123. CBH do Baixo Tietê</t>
  </si>
  <si>
    <t xml:space="preserve">SEMA - Secretaria de Estado de Meio Ambiente e Recursos Naturais </t>
  </si>
  <si>
    <t>145. CBH do Rio Paraguaçu</t>
  </si>
  <si>
    <t>13. CBH da Região Metropolitana de Fortaleza</t>
  </si>
  <si>
    <t>170. CBH do Rio Novo</t>
  </si>
  <si>
    <t>205. CBH dos Rios Turvo e Dos Bois</t>
  </si>
  <si>
    <t>29. CBH das Águas do Rio Manhuaçu</t>
  </si>
  <si>
    <t>218. CBH Cabaçal</t>
  </si>
  <si>
    <t>114. CBH dos rios Piquiri e Paraná II</t>
  </si>
  <si>
    <t>185. CBH do Rio Macaé e das Ostras</t>
  </si>
  <si>
    <t>73. CBH do Rio Vacacaí e Vacacaí Mirim</t>
  </si>
  <si>
    <t>99. CBH do Rio Itajaí</t>
  </si>
  <si>
    <t>124. CBH do São José dos Dourados</t>
  </si>
  <si>
    <t>146. CBH do Leste</t>
  </si>
  <si>
    <t>14. CBH do Rio Salgado</t>
  </si>
  <si>
    <t>193. CBH Pontões e Lagoas do Rio Doce</t>
  </si>
  <si>
    <t>214. CBH Médio Tocantins</t>
  </si>
  <si>
    <t>30. CBH do Rio São Mateus</t>
  </si>
  <si>
    <t>219. CBH Alto Teles Pires Margem Direita</t>
  </si>
  <si>
    <t>115. CBH dos Rios Pirapó, Paranapanema 3 e Paranapanema 4</t>
  </si>
  <si>
    <t>186. CBH do Rio Dois Rios</t>
  </si>
  <si>
    <t>74. CBH do Rio Caí</t>
  </si>
  <si>
    <t>100. CBH do Rio Itapocu</t>
  </si>
  <si>
    <t>125. CBH do Baixo Pardo - Grande</t>
  </si>
  <si>
    <t xml:space="preserve">IMASUL - Instituto de Meio Ambiente do Mato Grosso do Sul </t>
  </si>
  <si>
    <t>147. CBH dos Rios Frades, Buranhém e Santo Antônio</t>
  </si>
  <si>
    <t>15. CBH do Rio Banabuiú</t>
  </si>
  <si>
    <t>209. CBH do Rio Guandu (ES)</t>
  </si>
  <si>
    <t>215. CBH Médio Araguaia</t>
  </si>
  <si>
    <t>31. CBH do Alto Rio Grande</t>
  </si>
  <si>
    <t>220. CBH dos Afluentes do Médio Teles Pires</t>
  </si>
  <si>
    <t>116. CBH do Rio Jordão</t>
  </si>
  <si>
    <t>75. CBH do Rio Gravataí</t>
  </si>
  <si>
    <t>101. CBH do Rio Tijucas</t>
  </si>
  <si>
    <t>126. CBH do Sapucai - Mirim e Grande</t>
  </si>
  <si>
    <t xml:space="preserve">SEMA - Secretaria de Estado de Meio Ambiente </t>
  </si>
  <si>
    <t>148. CBH dos Rios Peruípe, Itanhém e Jucuruçu</t>
  </si>
  <si>
    <t>90. CBH da Serra da Ibiapaba</t>
  </si>
  <si>
    <t>210. CBH do Rio Santa Maria do Doce</t>
  </si>
  <si>
    <t>32. CBH dos Afluentes Mineiros do Baixo Rio Grande</t>
  </si>
  <si>
    <t>192. CBH do Alto Iguaçu e Afluentes do Alto Ribeira</t>
  </si>
  <si>
    <t>76. CBH do Rio Ijuí</t>
  </si>
  <si>
    <t>102. CBH do Rio Tubarão e Complexo Lagunar</t>
  </si>
  <si>
    <t>127. CBH da Serra da Mantiqueira</t>
  </si>
  <si>
    <t xml:space="preserve">AESA - Agência Executiva de Gestão das Águas do Estado da Paraíba </t>
  </si>
  <si>
    <t>149. CBH do Recôncavo Sul</t>
  </si>
  <si>
    <t>91. CBH dos Sertões de Crateús</t>
  </si>
  <si>
    <t>212. CBH Barra Seca e Foz do Rio Doce</t>
  </si>
  <si>
    <t>33. CBH dos Afluentes Mineiros do Baixo Paranaíba</t>
  </si>
  <si>
    <t>77. CBH do Piratinim</t>
  </si>
  <si>
    <t>103. CBH do Rio Urussanga</t>
  </si>
  <si>
    <t>128. CBH dos Rios Turvo e Grande</t>
  </si>
  <si>
    <t xml:space="preserve">APAC - Agência Pernambucana de Águas e Clima </t>
  </si>
  <si>
    <t>150. CBH do Rio Corrente</t>
  </si>
  <si>
    <t>222. CBH do Santa Joana</t>
  </si>
  <si>
    <t>34. CBH dos Afluentes Mineiros do Alto Paranaíba</t>
  </si>
  <si>
    <t>78. CBH do Butuí-Icamaquã</t>
  </si>
  <si>
    <t>104. CBH do Rio Araranguá</t>
  </si>
  <si>
    <t>129. CBH do Piracicaba, Capivari, Jundiaí</t>
  </si>
  <si>
    <t xml:space="preserve">SEMAR - Secretaria de Estado do Meio Ambiente e Recursos Hídricos do Piauí </t>
  </si>
  <si>
    <t>151. CBH do Rio Grande</t>
  </si>
  <si>
    <t>35. CBH do Rio Araguari</t>
  </si>
  <si>
    <t>79. CBH do Rio Alto Jacuí</t>
  </si>
  <si>
    <t>105. CBH do Rio Cubatão e Cachoeira</t>
  </si>
  <si>
    <t>130. CBH do Rio Pardo (SP)</t>
  </si>
  <si>
    <t xml:space="preserve">SEMA - Secretaria de Estado do Meio Ambiente e Recursos Hídricos </t>
  </si>
  <si>
    <t>4801. CBH do Rio Verde Grande - BA</t>
  </si>
  <si>
    <t>36. CBH dos Afluentes do Alto São Francisco</t>
  </si>
  <si>
    <t>80. CBH do Rio Pardo (RS)</t>
  </si>
  <si>
    <t>106. CBH do Rio Camboriú</t>
  </si>
  <si>
    <t>131. CBH do Mogi - Guaçu</t>
  </si>
  <si>
    <t xml:space="preserve">SEA - Secretaria de Estado do Ambiente </t>
  </si>
  <si>
    <t>37. CBH do Rio Pará</t>
  </si>
  <si>
    <t>81. CBH do Rio Baixo Jacuí</t>
  </si>
  <si>
    <t>176. CBH do Rio Cubatão do Sul</t>
  </si>
  <si>
    <t>132. CBH do Pontal do Paranapanema</t>
  </si>
  <si>
    <t xml:space="preserve">SEMARH - Secretaria de Estado de Meio Ambiente e dos Recursos Hídricos </t>
  </si>
  <si>
    <t>38. CBH do Rio das Velhas</t>
  </si>
  <si>
    <t>82. CBH do Rio Camaquã</t>
  </si>
  <si>
    <t>177. CBH da Lagoa da Conceição</t>
  </si>
  <si>
    <t>133. CBH dos Rios Aguapei e Peixe</t>
  </si>
  <si>
    <t xml:space="preserve">SEDAM - Secretaria de Estado do Desenvolvimento Ambiental </t>
  </si>
  <si>
    <t>39. CBH do Rio Paraopeba</t>
  </si>
  <si>
    <t>83. CBH do Lago Guaíba</t>
  </si>
  <si>
    <t>134. CBH da Baixada Santista</t>
  </si>
  <si>
    <t xml:space="preserve">SEMA - Secretaria de Estado do Ambiente e Desenvolvimento Sustentável </t>
  </si>
  <si>
    <t>40. CBH do Entorno da Represa de Três Marias</t>
  </si>
  <si>
    <t>84. CBH dos Rios Taquari e Antas</t>
  </si>
  <si>
    <t>135. CBH do Ribeira de Iguape e Litoral Sul</t>
  </si>
  <si>
    <t xml:space="preserve">SDS - Secretaria de Estado de Desenvolvimento Econômico Sustentável </t>
  </si>
  <si>
    <t>41. CBH do Rio Verde</t>
  </si>
  <si>
    <t>85. CBH do Rio Quaraí</t>
  </si>
  <si>
    <t>136. CBH do Paraíba do Sul</t>
  </si>
  <si>
    <t>SEMARH - Secretaria de Estado do Meio Ambiente e Recursos Hídricos / SRH - Superintendência de Recursos Hídricos</t>
  </si>
  <si>
    <t>42. CBH dos Afluentes Mineiros do Médio Rio Grande</t>
  </si>
  <si>
    <t>86. CBH do Rio Ibicuí</t>
  </si>
  <si>
    <t>137. CBH do Litoral Norte SP</t>
  </si>
  <si>
    <t xml:space="preserve">SSRH - Secretaria de Estado de Saneamento e Recursos Hídricos </t>
  </si>
  <si>
    <t>43. CBH do Rio Sapucaí</t>
  </si>
  <si>
    <t>87. CBH do Rio Tramandaí</t>
  </si>
  <si>
    <t xml:space="preserve">SEMARH - Secretaria de Estado de Meio Ambiente e Recursos Hídricos </t>
  </si>
  <si>
    <t>44. CBH Vertentes do Rio Grande</t>
  </si>
  <si>
    <t>88. CBH do Litoral Médio</t>
  </si>
  <si>
    <t>45. CBH Mineira do Rio Paracatu</t>
  </si>
  <si>
    <t>89. CBH do Rio dos Sinos</t>
  </si>
  <si>
    <t>46. CBH do Rio do rio Urucuia</t>
  </si>
  <si>
    <t>194. CBH do Rio Mampituba (RS)</t>
  </si>
  <si>
    <t>47. CBH dos Afluentes Mineiros do Médio São Francisco</t>
  </si>
  <si>
    <t>49. CBH do Rio Piracicaba</t>
  </si>
  <si>
    <t>50. CBH dos Afluentes Mineiros dos Rios Mogi - Guaçu e Pardo</t>
  </si>
  <si>
    <t>51. CBH do Rio Araçuaí</t>
  </si>
  <si>
    <t>52. CBH do Rio Mucuri</t>
  </si>
  <si>
    <t>53. CBH do Médio e Baixo Jequitinhonha</t>
  </si>
  <si>
    <t>54. CBH dos Afluentes Mineiros do Alto Jequitinhonha</t>
  </si>
  <si>
    <t>55. CBH dos Rios Jequitaí e Pacuí</t>
  </si>
  <si>
    <t>56. CBH do Rio Santo Antônio</t>
  </si>
  <si>
    <t>57. CBH do Rio Suaçui</t>
  </si>
  <si>
    <t>4802. CBH do Rio Verde Grande - MG</t>
  </si>
  <si>
    <t>semarh@semarh.al.gov.br</t>
  </si>
  <si>
    <t xml:space="preserve"> gabinete@sema.am.gov.br</t>
  </si>
  <si>
    <t>marcia.telles@inema.ba.gov.br</t>
  </si>
  <si>
    <t>paulo.salles@adasa.df.gov.br</t>
  </si>
  <si>
    <t>gabinete@agerh.es.gov.br</t>
  </si>
  <si>
    <t>gabinete.secima@gmail.com</t>
  </si>
  <si>
    <t>gabinete@sema.ma.gov.br</t>
  </si>
  <si>
    <t xml:space="preserve">rferreira@imasul.ms.gov.br </t>
  </si>
  <si>
    <t>chefiadegabinete@sema.mt.gov.br</t>
  </si>
  <si>
    <t>joaofernandes@aesa.pb.gov.br</t>
  </si>
  <si>
    <t>presidencia@apac.pe.gov.br</t>
  </si>
  <si>
    <t>luizhenrique1974@hotmail.com</t>
  </si>
  <si>
    <t>acbonetti@sema.pr.gov.br</t>
  </si>
  <si>
    <t>ambiente@ambiente.rj.gov.br</t>
  </si>
  <si>
    <t>semarh@rn.gov.br</t>
  </si>
  <si>
    <t>gabinete@sedam.ro.gov.br</t>
  </si>
  <si>
    <t>ana-pellini@sema.rs.gov.br</t>
  </si>
  <si>
    <t>gehid@sds.sc.gov.br</t>
  </si>
  <si>
    <t>olivier.chagas@governo.se.gov.br</t>
  </si>
  <si>
    <t>benbraga@sp.gov.br</t>
  </si>
  <si>
    <t>gabinete@semades.to.gov.br</t>
  </si>
  <si>
    <t xml:space="preserve">carla.chagas.comites@gmail.com </t>
  </si>
  <si>
    <t>felipe.brandao@agerh.es.gov.br</t>
  </si>
  <si>
    <t>mcasfora@apac.pe.gov.br</t>
  </si>
  <si>
    <t>secsemar@semar.pi.gov.br</t>
  </si>
  <si>
    <t>direx@sedam.ro.gov.br</t>
  </si>
  <si>
    <t>sema@sema.rs.gov.br</t>
  </si>
  <si>
    <t xml:space="preserve">comites@sds.sc.gov.br </t>
  </si>
  <si>
    <t>mmoreira@sp.gov.br</t>
  </si>
  <si>
    <t xml:space="preserve">meire.carreira@gmail.com </t>
  </si>
  <si>
    <t>sds@sds.sc.gov.br</t>
  </si>
  <si>
    <t xml:space="preserve">Programa PROCOMITÊS, sendo um subsídio para o processo de certificação do Programa.  </t>
  </si>
  <si>
    <t xml:space="preserve"> </t>
  </si>
  <si>
    <t xml:space="preserve"> específico que trata da adesão da Unidade Federativa ao PROCOMITÊS.</t>
  </si>
  <si>
    <t>ANO DESTE RELATÓRIO:</t>
  </si>
  <si>
    <t>CONTRATO DE VEÍCULOS PARA COMITES</t>
  </si>
  <si>
    <t>DRH</t>
  </si>
  <si>
    <t>EMPRESA Y</t>
  </si>
  <si>
    <t>-</t>
  </si>
  <si>
    <t>I5,I6</t>
  </si>
  <si>
    <t>TODOS</t>
  </si>
  <si>
    <t>CONTRATO DE EMPRESA DE COMUNICAÇÃO</t>
  </si>
  <si>
    <t>SEMA</t>
  </si>
  <si>
    <t>EMPRESA X</t>
  </si>
  <si>
    <t>III 1, III2, III3</t>
  </si>
  <si>
    <t>REPASSE A COMITE</t>
  </si>
  <si>
    <t>CBH 5</t>
  </si>
  <si>
    <t>V5</t>
  </si>
  <si>
    <t>CONTRATO CONSULTORIA</t>
  </si>
  <si>
    <t>EMPRESA Z</t>
  </si>
  <si>
    <t>V1</t>
  </si>
  <si>
    <t>CBH 1, CBH 4, CBH 7</t>
  </si>
  <si>
    <t>APROVAÇÃO DO TDR PADRÃO PLANOS</t>
  </si>
  <si>
    <t>CBHS</t>
  </si>
  <si>
    <t>Nº DO PROCESSO:</t>
  </si>
  <si>
    <t>Nº processo</t>
  </si>
  <si>
    <t>02501.002100/2017-10</t>
  </si>
  <si>
    <t>02501.002846/2017-15</t>
  </si>
  <si>
    <t xml:space="preserve">02501.002211/2016 </t>
  </si>
  <si>
    <t>02501.003390/2017-19</t>
  </si>
  <si>
    <t>02501.003660/2017</t>
  </si>
  <si>
    <t>02501.001981/2017</t>
  </si>
  <si>
    <t>02501.002099/2017-</t>
  </si>
  <si>
    <t>02501.002022/2017-</t>
  </si>
  <si>
    <t>02501.002012/2017-18</t>
  </si>
  <si>
    <t>02501.003398/2017</t>
  </si>
  <si>
    <t>02501.003667/2017</t>
  </si>
  <si>
    <t>02501.003752/2017-63</t>
  </si>
  <si>
    <t>02501.002310/2016</t>
  </si>
  <si>
    <t>02501.003714/2017</t>
  </si>
  <si>
    <t>02501.001895/2017</t>
  </si>
  <si>
    <t xml:space="preserve">02501.002210/2016 </t>
  </si>
  <si>
    <t>02501.002098/2017</t>
  </si>
  <si>
    <t>02501.003751/2017-19</t>
  </si>
  <si>
    <t>02501.001645/2017-09</t>
  </si>
  <si>
    <r>
      <t>02501</t>
    </r>
    <r>
      <rPr>
        <sz val="11"/>
        <color theme="1"/>
        <rFont val="Calibri"/>
        <family val="2"/>
        <scheme val="minor"/>
      </rPr>
      <t>.003275/2017</t>
    </r>
  </si>
  <si>
    <t>Este Formulário tem por objetivo padronizar a apresentação do Relatório Anual de Atividades das Entidades Estaduais vinculadas ao</t>
  </si>
  <si>
    <t>Entidade Estadual.</t>
  </si>
  <si>
    <t>Após preenchida, a planilha da aba "Relatório Anual de Atividades UF" deverá ser impressa e assinada pelo representante legal da</t>
  </si>
  <si>
    <t>As abas adicionais contemplam instruções de preenchimento e um exemplo ilustrativo do preenchimento, apenas como referência.</t>
  </si>
  <si>
    <t>Após preenchido, impresso e assinado, o formulário deverá ser digitalizado e encaminhado à ANA via e-protocolo, com cópia para o e-mail:</t>
  </si>
  <si>
    <t>O preenchimento do formulário deverá ser realizado pela Entidade Estadual responsável, conforme designado pelo Decreto Estadual</t>
  </si>
  <si>
    <t xml:space="preserve">Instruções específicas em apoio ao preenchimento de cada campo (célula) deste Formulário podem ser encontradas diretamente </t>
  </si>
  <si>
    <t>nas respectivas células, tornando-se visíveis ao se passar o cursor no ponto vermelho existente no seu  canto superior direito.</t>
  </si>
  <si>
    <t>CONSELHO</t>
  </si>
  <si>
    <t>PERÍODO DE IMPLEMENTAÇÃO:</t>
  </si>
  <si>
    <t>DECRETO ESTADUAL DE ADESÃO:</t>
  </si>
  <si>
    <t>Neste formulário devem ser preenchidos apenas as Informações Gerais dos campos acima e as da aba "Relatório Anual de Atividades".</t>
  </si>
  <si>
    <t>UF: XX</t>
  </si>
  <si>
    <t>Entidade Estadual: Exemplo</t>
  </si>
  <si>
    <t>SALDO DOS RECURSOS PROCOMITÊS AO FINAL DO ANO COMPUTADAS AS DESPESAS REALIZADAS NO PERÍODO</t>
  </si>
  <si>
    <t xml:space="preserve">RELATÓRIO DE ATIVIDADES - Período </t>
  </si>
  <si>
    <t>ANO</t>
  </si>
  <si>
    <t xml:space="preserve">VALOR DOS RECURSOS DO PROCOMITÊS TRANSFERIDOS NO ANO </t>
  </si>
  <si>
    <t xml:space="preserve">SALDO DOS RECURSOS PROCOMITÊS REMANESCENTE DO ANO ANTERIOR </t>
  </si>
  <si>
    <t xml:space="preserve">VALOR DOS RECURSOS PROCOMITÊS DISPONÍVEL PARA UTILIZAÇÃO NO ANO DE </t>
  </si>
  <si>
    <t>RENDIMENTOS NO PERÍODO DE</t>
  </si>
  <si>
    <t xml:space="preserve">TOTAL DOS RECURSOS DO PROCOMITÊS UTILIZADO EM AÇÕES DESTE ANO </t>
  </si>
  <si>
    <t>VALOR DOS RECURSOS DO PROCOMITÊS TRANSFERIDOS NO ANO</t>
  </si>
  <si>
    <t>SALDO DOS RECURSOS PROCOMITÊS REMANESCENTE DO ANO ANTERIOR</t>
  </si>
  <si>
    <t>VALOR DOS RECURSOS PROCOMITÊS DISPONÍVEL PARA UTILIZAÇÃO NO ANO DE</t>
  </si>
  <si>
    <r>
      <rPr>
        <sz val="10"/>
        <color theme="4" tint="-0.499984740745262"/>
        <rFont val="Arial"/>
        <family val="2"/>
      </rPr>
      <t>procomites@ana.gov.br</t>
    </r>
    <r>
      <rPr>
        <i/>
        <sz val="10"/>
        <color theme="4" tint="-0.499984740745262"/>
        <rFont val="Arial"/>
        <family val="2"/>
      </rPr>
      <t>, juntamente com cópia do arquivo digital da planilha preenchida.</t>
    </r>
  </si>
  <si>
    <t>Apoio técnico e administrativo e participação junto aos CBHs</t>
  </si>
  <si>
    <t>Instituto Água e Terra</t>
  </si>
  <si>
    <t>Gerência de Gestão de Bacias Hidrográficas</t>
  </si>
  <si>
    <t>Atualização cadastral de membros dos CBHs</t>
  </si>
  <si>
    <t>Suporte técnico sobre Procomitês aos CBHs</t>
  </si>
  <si>
    <t>Manutenção de página eletrônica sobre os CBHs</t>
  </si>
  <si>
    <t>Coordenação de atividade de capacitação voltada aos novos representantes em CBHs</t>
  </si>
  <si>
    <t>Realização da cobrança pelo uso de recursos hídricos na área de atuação do Coaliar</t>
  </si>
  <si>
    <t>Secretaria Executiva do Fórum Paranaense de CBHs - FPCBHs</t>
  </si>
  <si>
    <t>Avanços na implementação do módulo de gestão de bacias  do Sistema de Informações de Gestão Ambiental e Recursos Hídricos -SEGBH/ SIGARH.</t>
  </si>
  <si>
    <t>Apoio na Revisão de Regimento Interno</t>
  </si>
  <si>
    <t>Aprovação das Logomarcas dos CBH do Paraná
PROTOCOLO: 18.776.158-1</t>
  </si>
  <si>
    <t>Participação ampla dos membros de Comitês de Bacia do Paraná e outros atores no I - Encontro  Estadual  de  Comitês  de  Bacias  Hidrográficas - EECOB: Transporte, estadia e alimentação e organização do Evento. Recurso do PROGESTÃO.</t>
  </si>
  <si>
    <t>Participação ampla dos membros de Comitês de Bacia do Paraná e outros atores no XXV ENCOB 2023 - Encontro Nacional dos Comitês de Bacias Hidrográficas: Transporte, estadia e alimentação.
Protocolo:20.888.946-0 - NF Nº 13810 - FLS 31 MOVS 26 - Atender despesas de translado.</t>
  </si>
  <si>
    <t>Participação ampla dos membros de Comitês de Bacia do Paraná e outros atores no XXV ENCOB 2023 - Encontro Nacional dos Comitês de Bacias Hidrográficas: Transporte, estadia e alimentação.
Protocolo: 20.844.421-2 - atender despesas com diária, alimentação e passagens.</t>
  </si>
  <si>
    <t>Participação ampla dos membros de Comitês de Bacia do Paraná e outros atores no XXV ENCOB 2023 - Encontro Nacional dos Comitês de Bacias Hidrográficas: Transporte, estadia e alimentação.
PROTOCOLO 20.769.187-9 - RECURSO PARA CENTRAL DE VIAGENS - ITEM PASSAGENS AÉREAS E DIÁRIAS.</t>
  </si>
  <si>
    <t>ATENDER DESPESAS COM PASEP FONTE 281- 12.735-3, PROTOCOLO 20.226.273-2, 20.359.675-8.</t>
  </si>
  <si>
    <t>ATENDER DESPESAS COM TARIFAS DA CONTA PROCOMITÊS: 12735-3 FONTE 281</t>
  </si>
  <si>
    <t>Patrocínios para realização do XXV ENCOB 2023 - Encontro Nacional dos Comitês de Bacias Hidrográficas
PROTOCOLO: 20.665.416-3</t>
  </si>
  <si>
    <t>Fórum Nacional de Comitês de Bacias Hidrográficas</t>
  </si>
  <si>
    <t>SEDEST/ Instituto Água e Terra</t>
  </si>
  <si>
    <t>I.5 e I.9</t>
  </si>
  <si>
    <t>Todos</t>
  </si>
  <si>
    <t>X</t>
  </si>
  <si>
    <t>I.4, I.9 e IV.1</t>
  </si>
  <si>
    <t>I e IV</t>
  </si>
  <si>
    <t>III.1</t>
  </si>
  <si>
    <t>II.1</t>
  </si>
  <si>
    <t>V</t>
  </si>
  <si>
    <t>Coaliar</t>
  </si>
  <si>
    <t>I</t>
  </si>
  <si>
    <t>I e V</t>
  </si>
  <si>
    <t>Todos, com destaque ao COALIAR</t>
  </si>
  <si>
    <t>CBH Baixo iguaçu (não vinculado ao PROCOMITÊS), CBH NORTE PIONEIRO, CBH PIRAPONEMA.</t>
  </si>
  <si>
    <t>III</t>
  </si>
  <si>
    <t xml:space="preserve">CBH Litorânea, CBH Paraná III, COALIAR, CBH Baixo Ivaí, Alto Ivaí, CBH Piquirí e Paraná II, CBH Baixo Iguaçu. </t>
  </si>
  <si>
    <t>I,II e III</t>
  </si>
  <si>
    <t>INSTITUTO ÁGUA E TERRA</t>
  </si>
  <si>
    <t>José Luiz Scroccaro</t>
  </si>
  <si>
    <t>CONSELHO ESTADUAL DE RECURSOS HÍDRICOS - CERH-PR</t>
  </si>
  <si>
    <t>Everton Luiz da Costa Souza</t>
  </si>
  <si>
    <t>8.462/2017</t>
  </si>
  <si>
    <t>007/2019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</si>
</sst>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25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vertAlign val="superscript"/>
      <sz val="10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sz val="11"/>
      <color theme="1"/>
      <name val="Arial"/>
      <family val="2"/>
    </font>
    <font>
      <u/>
      <sz val="10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medium">
        <color indexed="64"/>
      </right>
      <top style="medium">
        <color indexed="64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wrapText="1"/>
    </xf>
    <xf numFmtId="0" fontId="6" fillId="3" borderId="0" xfId="0" applyFont="1" applyFill="1"/>
    <xf numFmtId="0" fontId="6" fillId="0" borderId="0" xfId="0" applyFont="1"/>
    <xf numFmtId="0" fontId="8" fillId="5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6" borderId="7" xfId="0" applyFill="1" applyBorder="1" applyProtection="1"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3" borderId="0" xfId="0" applyFill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" xfId="0" applyBorder="1"/>
    <xf numFmtId="0" fontId="0" fillId="0" borderId="8" xfId="0" applyBorder="1"/>
    <xf numFmtId="0" fontId="0" fillId="0" borderId="16" xfId="0" applyBorder="1"/>
    <xf numFmtId="0" fontId="0" fillId="0" borderId="1" xfId="0" applyBorder="1" applyAlignment="1">
      <alignment horizontal="center" vertical="center"/>
    </xf>
    <xf numFmtId="0" fontId="0" fillId="0" borderId="15" xfId="0" applyBorder="1"/>
    <xf numFmtId="0" fontId="13" fillId="0" borderId="0" xfId="0" applyFont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4" fontId="14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4" fontId="20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4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left" vertical="center" wrapText="1"/>
      <protection locked="0"/>
    </xf>
    <xf numFmtId="4" fontId="0" fillId="0" borderId="0" xfId="0" applyNumberFormat="1"/>
    <xf numFmtId="165" fontId="0" fillId="0" borderId="0" xfId="0" applyNumberFormat="1"/>
    <xf numFmtId="4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1" fillId="0" borderId="7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11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24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Fill="1" applyBorder="1" applyAlignment="1" applyProtection="1">
      <alignment horizontal="center" vertical="center" wrapText="1"/>
      <protection locked="0"/>
    </xf>
    <xf numFmtId="44" fontId="22" fillId="0" borderId="21" xfId="0" applyNumberFormat="1" applyFont="1" applyBorder="1" applyAlignment="1" applyProtection="1">
      <alignment horizontal="center" vertical="center" wrapText="1"/>
      <protection locked="0"/>
    </xf>
    <xf numFmtId="44" fontId="22" fillId="0" borderId="2" xfId="0" applyNumberFormat="1" applyFont="1" applyBorder="1" applyAlignment="1" applyProtection="1">
      <alignment horizontal="center" vertical="center" wrapText="1"/>
      <protection locked="0"/>
    </xf>
    <xf numFmtId="44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4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44" fontId="22" fillId="0" borderId="27" xfId="0" applyNumberFormat="1" applyFont="1" applyBorder="1" applyAlignment="1" applyProtection="1">
      <alignment horizontal="center" vertical="center" wrapText="1"/>
      <protection locked="0"/>
    </xf>
    <xf numFmtId="44" fontId="0" fillId="0" borderId="7" xfId="0" applyNumberFormat="1" applyBorder="1" applyAlignment="1" applyProtection="1">
      <alignment vertical="center"/>
      <protection locked="0"/>
    </xf>
    <xf numFmtId="44" fontId="22" fillId="0" borderId="18" xfId="0" applyNumberFormat="1" applyFont="1" applyBorder="1" applyAlignment="1" applyProtection="1">
      <alignment horizontal="center" vertical="center" wrapText="1"/>
      <protection locked="0"/>
    </xf>
    <xf numFmtId="44" fontId="22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9" xfId="0" applyNumberFormat="1" applyBorder="1" applyAlignment="1" applyProtection="1">
      <alignment vertical="center"/>
      <protection locked="0"/>
    </xf>
    <xf numFmtId="44" fontId="22" fillId="0" borderId="28" xfId="0" applyNumberFormat="1" applyFont="1" applyFill="1" applyBorder="1" applyAlignment="1" applyProtection="1">
      <alignment horizontal="center" vertical="center" wrapText="1"/>
      <protection locked="0"/>
    </xf>
    <xf numFmtId="44" fontId="2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0" fillId="6" borderId="12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0" fillId="2" borderId="0" xfId="0" applyFill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7" borderId="12" xfId="0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0" borderId="0" xfId="0" applyAlignment="1">
      <alignment horizontal="left"/>
    </xf>
    <xf numFmtId="0" fontId="8" fillId="5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65" fontId="14" fillId="3" borderId="12" xfId="0" applyNumberFormat="1" applyFont="1" applyFill="1" applyBorder="1" applyAlignment="1" applyProtection="1">
      <alignment horizontal="center"/>
      <protection locked="0"/>
    </xf>
    <xf numFmtId="165" fontId="14" fillId="3" borderId="10" xfId="0" applyNumberFormat="1" applyFont="1" applyFill="1" applyBorder="1" applyAlignment="1" applyProtection="1">
      <alignment horizontal="center"/>
      <protection locked="0"/>
    </xf>
    <xf numFmtId="165" fontId="0" fillId="8" borderId="12" xfId="0" applyNumberFormat="1" applyFill="1" applyBorder="1" applyAlignment="1">
      <alignment horizontal="center"/>
    </xf>
    <xf numFmtId="165" fontId="0" fillId="8" borderId="10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2" borderId="12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12" xfId="0" applyNumberFormat="1" applyFill="1" applyBorder="1" applyAlignment="1" applyProtection="1">
      <alignment horizontal="center"/>
      <protection locked="0"/>
    </xf>
    <xf numFmtId="165" fontId="0" fillId="3" borderId="10" xfId="0" applyNumberFormat="1" applyFill="1" applyBorder="1" applyAlignment="1" applyProtection="1">
      <alignment horizontal="center"/>
      <protection locked="0"/>
    </xf>
  </cellXfs>
  <cellStyles count="18">
    <cellStyle name="Moeda 2" xfId="3"/>
    <cellStyle name="Moeda 3" xfId="4"/>
    <cellStyle name="Moeda 3 2" xfId="15"/>
    <cellStyle name="Moeda 3 3" xfId="10"/>
    <cellStyle name="Moeda 4" xfId="5"/>
    <cellStyle name="Normal" xfId="0" builtinId="0"/>
    <cellStyle name="Vírgula 2" xfId="2"/>
    <cellStyle name="Vírgula 2 2" xfId="7"/>
    <cellStyle name="Vírgula 2 2 2" xfId="17"/>
    <cellStyle name="Vírgula 2 2 3" xfId="12"/>
    <cellStyle name="Vírgula 2 3" xfId="14"/>
    <cellStyle name="Vírgula 2 4" xfId="9"/>
    <cellStyle name="Vírgula 3" xfId="1"/>
    <cellStyle name="Vírgula 3 2" xfId="13"/>
    <cellStyle name="Vírgula 3 3" xfId="8"/>
    <cellStyle name="Vírgula 4" xfId="6"/>
    <cellStyle name="Vírgula 4 2" xfId="16"/>
    <cellStyle name="Vírgula 4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28575</xdr:rowOff>
    </xdr:from>
    <xdr:to>
      <xdr:col>13</xdr:col>
      <xdr:colOff>104775</xdr:colOff>
      <xdr:row>5</xdr:row>
      <xdr:rowOff>67683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1907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85725</xdr:rowOff>
    </xdr:from>
    <xdr:to>
      <xdr:col>5</xdr:col>
      <xdr:colOff>2085975</xdr:colOff>
      <xdr:row>4</xdr:row>
      <xdr:rowOff>124833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8572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0</xdr:row>
      <xdr:rowOff>28575</xdr:rowOff>
    </xdr:from>
    <xdr:to>
      <xdr:col>12</xdr:col>
      <xdr:colOff>514350</xdr:colOff>
      <xdr:row>3</xdr:row>
      <xdr:rowOff>162933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775" y="2857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0</xdr:row>
      <xdr:rowOff>28575</xdr:rowOff>
    </xdr:from>
    <xdr:to>
      <xdr:col>13</xdr:col>
      <xdr:colOff>80433</xdr:colOff>
      <xdr:row>3</xdr:row>
      <xdr:rowOff>162933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4346F9-30C9-4552-A677-1EE141295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0" y="2857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AC65"/>
  <sheetViews>
    <sheetView showGridLines="0" tabSelected="1" workbookViewId="0">
      <selection activeCell="H26" sqref="H26"/>
    </sheetView>
  </sheetViews>
  <sheetFormatPr defaultRowHeight="15" x14ac:dyDescent="0.25"/>
  <cols>
    <col min="1" max="1" width="9.140625" customWidth="1"/>
    <col min="5" max="5" width="11.85546875" customWidth="1"/>
    <col min="11" max="11" width="11.42578125" bestFit="1" customWidth="1"/>
    <col min="12" max="12" width="11.42578125" customWidth="1"/>
    <col min="13" max="13" width="10.85546875" customWidth="1"/>
  </cols>
  <sheetData>
    <row r="1" spans="1:13" x14ac:dyDescent="0.25">
      <c r="A1" s="11"/>
      <c r="B1" s="12"/>
      <c r="D1" s="107"/>
      <c r="E1" s="108"/>
      <c r="F1" s="108"/>
      <c r="G1" s="108"/>
      <c r="H1" s="108"/>
      <c r="I1" s="108"/>
      <c r="J1" s="108"/>
    </row>
    <row r="7" spans="1:13" ht="15.75" x14ac:dyDescent="0.25">
      <c r="B7" s="104" t="s">
        <v>61</v>
      </c>
      <c r="C7" s="104"/>
      <c r="D7" s="104"/>
      <c r="E7" s="104"/>
      <c r="F7" s="104"/>
      <c r="G7" s="105"/>
      <c r="H7" s="105"/>
      <c r="I7" s="105"/>
      <c r="J7" s="105"/>
      <c r="K7" s="105"/>
      <c r="L7" s="105"/>
      <c r="M7" s="105"/>
    </row>
    <row r="9" spans="1:13" x14ac:dyDescent="0.25">
      <c r="B9" s="106" t="s">
        <v>56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1" spans="1:13" x14ac:dyDescent="0.25">
      <c r="D11" t="s">
        <v>64</v>
      </c>
      <c r="G11" s="7" t="s">
        <v>83</v>
      </c>
    </row>
    <row r="13" spans="1:13" x14ac:dyDescent="0.25">
      <c r="D13" s="105" t="s">
        <v>57</v>
      </c>
      <c r="E13" s="105"/>
      <c r="G13" s="101" t="s">
        <v>475</v>
      </c>
      <c r="H13" s="102"/>
      <c r="I13" s="102"/>
      <c r="J13" s="102"/>
      <c r="K13" s="102"/>
      <c r="L13" s="102"/>
      <c r="M13" s="103"/>
    </row>
    <row r="14" spans="1:13" x14ac:dyDescent="0.25">
      <c r="G14" s="13"/>
      <c r="H14" s="13"/>
      <c r="I14" s="13"/>
      <c r="J14" s="13"/>
      <c r="K14" s="13"/>
      <c r="L14" s="13"/>
      <c r="M14" s="13"/>
    </row>
    <row r="15" spans="1:13" x14ac:dyDescent="0.25">
      <c r="D15" s="112" t="s">
        <v>390</v>
      </c>
      <c r="E15" s="112"/>
      <c r="G15" s="109" t="str">
        <f>IF(G11=0,"",VLOOKUP(G11,apoio!A2:AX24,50))</f>
        <v>02501.003667/2017</v>
      </c>
      <c r="H15" s="110"/>
      <c r="I15" s="110"/>
      <c r="J15" s="110"/>
      <c r="K15" s="110"/>
      <c r="L15" s="110"/>
      <c r="M15" s="111"/>
    </row>
    <row r="17" spans="2:13" x14ac:dyDescent="0.25">
      <c r="D17" t="s">
        <v>58</v>
      </c>
      <c r="G17" s="101" t="s">
        <v>476</v>
      </c>
      <c r="H17" s="102"/>
      <c r="I17" s="102"/>
      <c r="J17" s="102"/>
      <c r="K17" s="102"/>
      <c r="L17" s="102"/>
      <c r="M17" s="103"/>
    </row>
    <row r="19" spans="2:13" x14ac:dyDescent="0.25">
      <c r="D19" t="s">
        <v>59</v>
      </c>
      <c r="G19" s="101" t="s">
        <v>477</v>
      </c>
      <c r="H19" s="102"/>
      <c r="I19" s="102"/>
      <c r="J19" s="102"/>
      <c r="K19" s="102"/>
      <c r="L19" s="102"/>
      <c r="M19" s="103"/>
    </row>
    <row r="21" spans="2:13" x14ac:dyDescent="0.25">
      <c r="D21" t="s">
        <v>58</v>
      </c>
      <c r="G21" s="101" t="s">
        <v>478</v>
      </c>
      <c r="H21" s="102"/>
      <c r="I21" s="102"/>
      <c r="J21" s="102"/>
      <c r="K21" s="102"/>
      <c r="L21" s="102"/>
      <c r="M21" s="103"/>
    </row>
    <row r="23" spans="2:13" x14ac:dyDescent="0.25">
      <c r="D23" t="s">
        <v>422</v>
      </c>
      <c r="G23" s="101" t="s">
        <v>479</v>
      </c>
      <c r="H23" s="103"/>
      <c r="I23" s="5"/>
      <c r="K23" t="s">
        <v>60</v>
      </c>
      <c r="L23" s="101" t="s">
        <v>480</v>
      </c>
      <c r="M23" s="103"/>
    </row>
    <row r="25" spans="2:13" x14ac:dyDescent="0.25">
      <c r="D25" t="s">
        <v>370</v>
      </c>
      <c r="G25" s="64">
        <f ca="1">YEAR(TODAY())</f>
        <v>2024</v>
      </c>
      <c r="J25" t="s">
        <v>421</v>
      </c>
      <c r="M25" s="58">
        <v>4</v>
      </c>
    </row>
    <row r="28" spans="2:13" x14ac:dyDescent="0.25">
      <c r="B28" s="106" t="s">
        <v>62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</row>
    <row r="31" spans="2:13" x14ac:dyDescent="0.25">
      <c r="B31" s="113" t="s">
        <v>412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</row>
    <row r="32" spans="2:13" x14ac:dyDescent="0.25">
      <c r="B32" s="113" t="s">
        <v>367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</row>
    <row r="34" spans="2:19" x14ac:dyDescent="0.25">
      <c r="B34" s="113" t="s">
        <v>414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6"/>
      <c r="O34" s="6"/>
      <c r="P34" s="6"/>
      <c r="Q34" s="6"/>
    </row>
    <row r="35" spans="2:19" x14ac:dyDescent="0.25">
      <c r="B35" s="113" t="s">
        <v>413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6"/>
      <c r="O35" s="6"/>
      <c r="P35" s="6"/>
      <c r="Q35" s="6"/>
    </row>
    <row r="36" spans="2:19" x14ac:dyDescent="0.25">
      <c r="D36" s="6"/>
      <c r="E36" s="6"/>
      <c r="F36" s="6"/>
    </row>
    <row r="37" spans="2:19" x14ac:dyDescent="0.25">
      <c r="B37" s="113" t="s">
        <v>416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2:19" x14ac:dyDescent="0.25">
      <c r="B38" s="113" t="s">
        <v>437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S38" t="s">
        <v>368</v>
      </c>
    </row>
    <row r="40" spans="2:19" x14ac:dyDescent="0.25">
      <c r="B40" s="113" t="s">
        <v>417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</row>
    <row r="41" spans="2:19" x14ac:dyDescent="0.25">
      <c r="B41" s="113" t="s">
        <v>369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3" spans="2:19" x14ac:dyDescent="0.25">
      <c r="B43" s="113" t="s">
        <v>423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6"/>
      <c r="O43" s="6"/>
      <c r="P43" s="6"/>
      <c r="Q43" s="6"/>
    </row>
    <row r="44" spans="2:19" x14ac:dyDescent="0.25">
      <c r="B44" s="113" t="s">
        <v>415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</row>
    <row r="46" spans="2:19" x14ac:dyDescent="0.25">
      <c r="B46" s="113" t="s">
        <v>418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</row>
    <row r="47" spans="2:19" x14ac:dyDescent="0.25">
      <c r="B47" s="113" t="s">
        <v>419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6"/>
    </row>
    <row r="49" spans="4:29" x14ac:dyDescent="0.25">
      <c r="D49" s="6"/>
    </row>
    <row r="50" spans="4:29" x14ac:dyDescent="0.25">
      <c r="D50" s="6"/>
      <c r="E50" s="6"/>
      <c r="F50" s="6"/>
      <c r="G50" s="6"/>
      <c r="H50" s="6"/>
      <c r="I50" s="6"/>
    </row>
    <row r="52" spans="4:29" x14ac:dyDescent="0.25">
      <c r="D52" s="6"/>
    </row>
    <row r="54" spans="4:29" x14ac:dyDescent="0.25">
      <c r="D54" s="6"/>
    </row>
    <row r="55" spans="4:29" x14ac:dyDescent="0.2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4:29" x14ac:dyDescent="0.2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4:29" x14ac:dyDescent="0.2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9" spans="4:29" x14ac:dyDescent="0.25">
      <c r="D59" s="6"/>
    </row>
    <row r="60" spans="4:29" x14ac:dyDescent="0.25">
      <c r="D60" s="6"/>
      <c r="E60" s="6"/>
      <c r="F60" s="6"/>
      <c r="G60" s="6"/>
      <c r="H60" s="6"/>
      <c r="I60" s="6"/>
    </row>
    <row r="62" spans="4:29" x14ac:dyDescent="0.25">
      <c r="D62" s="6"/>
    </row>
    <row r="64" spans="4:29" x14ac:dyDescent="0.25">
      <c r="D64" s="6"/>
    </row>
    <row r="65" spans="4:9" x14ac:dyDescent="0.25">
      <c r="D65" s="6"/>
      <c r="E65" s="6"/>
      <c r="F65" s="6"/>
      <c r="G65" s="6"/>
      <c r="H65" s="6"/>
      <c r="I65" s="6"/>
    </row>
  </sheetData>
  <sheetProtection algorithmName="SHA-512" hashValue="cF4tqjTprvVuCwuhUiHShhQQTrON95J5HJt33wh4VW1S3ateNB71zYdM1khtyXq43Gv36oHcrH/8lDvOEXN/0A==" saltValue="kjh4pOeLrWUDcRmmyjYleg==" spinCount="100000" sheet="1" objects="1" scenarios="1"/>
  <mergeCells count="25">
    <mergeCell ref="B35:M35"/>
    <mergeCell ref="B28:M28"/>
    <mergeCell ref="B31:M31"/>
    <mergeCell ref="B32:M32"/>
    <mergeCell ref="B34:M34"/>
    <mergeCell ref="B44:M44"/>
    <mergeCell ref="B46:M46"/>
    <mergeCell ref="B47:M47"/>
    <mergeCell ref="B38:M38"/>
    <mergeCell ref="B37:M37"/>
    <mergeCell ref="B40:M40"/>
    <mergeCell ref="B41:M41"/>
    <mergeCell ref="B43:M43"/>
    <mergeCell ref="D1:J1"/>
    <mergeCell ref="D13:E13"/>
    <mergeCell ref="G13:M13"/>
    <mergeCell ref="G15:M15"/>
    <mergeCell ref="D15:E15"/>
    <mergeCell ref="G19:M19"/>
    <mergeCell ref="G21:M21"/>
    <mergeCell ref="G23:H23"/>
    <mergeCell ref="G17:M17"/>
    <mergeCell ref="B7:M7"/>
    <mergeCell ref="B9:M9"/>
    <mergeCell ref="L23:M23"/>
  </mergeCells>
  <dataValidations count="1">
    <dataValidation type="whole" allowBlank="1" showInputMessage="1" showErrorMessage="1" error="Insira um valor entre 1 e 5." sqref="M25">
      <formula1>1</formula1>
      <formula2>5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apoio!$A$2:$A$24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6:F53"/>
  <sheetViews>
    <sheetView showGridLines="0" workbookViewId="0">
      <selection activeCell="D60" sqref="D60"/>
    </sheetView>
  </sheetViews>
  <sheetFormatPr defaultRowHeight="15" x14ac:dyDescent="0.25"/>
  <cols>
    <col min="1" max="1" width="9.140625" customWidth="1"/>
    <col min="2" max="5" width="30.7109375" customWidth="1"/>
    <col min="6" max="6" width="31.7109375" customWidth="1"/>
  </cols>
  <sheetData>
    <row r="6" spans="2:6" ht="15.75" x14ac:dyDescent="0.25">
      <c r="B6" s="104" t="s">
        <v>13</v>
      </c>
      <c r="C6" s="104"/>
      <c r="D6" s="104"/>
      <c r="E6" s="104"/>
      <c r="F6" s="104"/>
    </row>
    <row r="7" spans="2:6" ht="5.0999999999999996" customHeight="1" x14ac:dyDescent="0.25">
      <c r="B7" s="2"/>
      <c r="C7" s="2"/>
      <c r="D7" s="2"/>
      <c r="E7" s="2"/>
      <c r="F7" s="2"/>
    </row>
    <row r="8" spans="2:6" ht="30" customHeight="1" x14ac:dyDescent="0.25">
      <c r="B8" s="119" t="s">
        <v>31</v>
      </c>
      <c r="C8" s="120"/>
      <c r="D8" s="120"/>
      <c r="E8" s="120"/>
      <c r="F8" s="120"/>
    </row>
    <row r="9" spans="2:6" ht="5.0999999999999996" customHeight="1" x14ac:dyDescent="0.25">
      <c r="B9" s="2"/>
      <c r="C9" s="2"/>
      <c r="D9" s="2"/>
      <c r="E9" s="2"/>
      <c r="F9" s="2"/>
    </row>
    <row r="10" spans="2:6" x14ac:dyDescent="0.25">
      <c r="B10" s="117" t="s">
        <v>8</v>
      </c>
      <c r="C10" s="117"/>
      <c r="D10" s="117"/>
      <c r="E10" s="117"/>
      <c r="F10" s="117"/>
    </row>
    <row r="11" spans="2:6" ht="30" customHeight="1" x14ac:dyDescent="0.25">
      <c r="B11" s="114" t="s">
        <v>14</v>
      </c>
      <c r="C11" s="114"/>
      <c r="D11" s="114"/>
      <c r="E11" s="114"/>
      <c r="F11" s="114"/>
    </row>
    <row r="12" spans="2:6" ht="15" customHeight="1" x14ac:dyDescent="0.25">
      <c r="B12" s="118" t="s">
        <v>30</v>
      </c>
      <c r="C12" s="118"/>
      <c r="D12" s="118"/>
      <c r="E12" s="118"/>
      <c r="F12" s="118"/>
    </row>
    <row r="13" spans="2:6" x14ac:dyDescent="0.25">
      <c r="B13" s="116" t="s">
        <v>19</v>
      </c>
      <c r="C13" s="116"/>
      <c r="D13" s="116"/>
      <c r="E13" s="116"/>
      <c r="F13" s="116"/>
    </row>
    <row r="14" spans="2:6" x14ac:dyDescent="0.25">
      <c r="B14" s="113" t="s">
        <v>18</v>
      </c>
      <c r="C14" s="113"/>
      <c r="D14" s="113"/>
      <c r="E14" s="113"/>
      <c r="F14" s="113"/>
    </row>
    <row r="15" spans="2:6" x14ac:dyDescent="0.25">
      <c r="B15" s="113" t="s">
        <v>39</v>
      </c>
      <c r="C15" s="113"/>
      <c r="D15" s="113"/>
      <c r="E15" s="113"/>
      <c r="F15" s="113"/>
    </row>
    <row r="16" spans="2:6" x14ac:dyDescent="0.25">
      <c r="B16" s="113" t="s">
        <v>40</v>
      </c>
      <c r="C16" s="113"/>
      <c r="D16" s="113"/>
      <c r="E16" s="113"/>
      <c r="F16" s="113"/>
    </row>
    <row r="17" spans="2:6" x14ac:dyDescent="0.25">
      <c r="B17" s="113" t="s">
        <v>11</v>
      </c>
      <c r="C17" s="113"/>
      <c r="D17" s="113"/>
      <c r="E17" s="113"/>
      <c r="F17" s="113"/>
    </row>
    <row r="18" spans="2:6" x14ac:dyDescent="0.25">
      <c r="B18" s="113" t="s">
        <v>20</v>
      </c>
      <c r="C18" s="113"/>
      <c r="D18" s="113"/>
      <c r="E18" s="113"/>
      <c r="F18" s="113"/>
    </row>
    <row r="19" spans="2:6" x14ac:dyDescent="0.25">
      <c r="B19" s="113" t="s">
        <v>21</v>
      </c>
      <c r="C19" s="113"/>
      <c r="D19" s="113"/>
      <c r="E19" s="113"/>
      <c r="F19" s="113"/>
    </row>
    <row r="20" spans="2:6" x14ac:dyDescent="0.25">
      <c r="B20" s="3"/>
      <c r="C20" s="3"/>
      <c r="D20" s="3"/>
      <c r="E20" s="3"/>
      <c r="F20" s="3"/>
    </row>
    <row r="21" spans="2:6" x14ac:dyDescent="0.25">
      <c r="B21" s="117" t="s">
        <v>9</v>
      </c>
      <c r="C21" s="117"/>
      <c r="D21" s="117"/>
      <c r="E21" s="117"/>
      <c r="F21" s="117"/>
    </row>
    <row r="22" spans="2:6" s="1" customFormat="1" ht="39.950000000000003" customHeight="1" x14ac:dyDescent="0.25">
      <c r="B22" s="114" t="s">
        <v>15</v>
      </c>
      <c r="C22" s="114"/>
      <c r="D22" s="114"/>
      <c r="E22" s="114"/>
      <c r="F22" s="114"/>
    </row>
    <row r="23" spans="2:6" ht="30" customHeight="1" x14ac:dyDescent="0.25">
      <c r="B23" s="118" t="s">
        <v>32</v>
      </c>
      <c r="C23" s="118"/>
      <c r="D23" s="118"/>
      <c r="E23" s="118"/>
      <c r="F23" s="118"/>
    </row>
    <row r="24" spans="2:6" x14ac:dyDescent="0.25">
      <c r="B24" s="113" t="s">
        <v>35</v>
      </c>
      <c r="C24" s="113"/>
      <c r="D24" s="113"/>
      <c r="E24" s="113"/>
      <c r="F24" s="113"/>
    </row>
    <row r="25" spans="2:6" x14ac:dyDescent="0.25">
      <c r="B25" s="113" t="s">
        <v>38</v>
      </c>
      <c r="C25" s="113"/>
      <c r="D25" s="113"/>
      <c r="E25" s="113"/>
      <c r="F25" s="113"/>
    </row>
    <row r="26" spans="2:6" x14ac:dyDescent="0.25">
      <c r="B26" s="113" t="s">
        <v>37</v>
      </c>
      <c r="C26" s="113"/>
      <c r="D26" s="113"/>
      <c r="E26" s="113"/>
      <c r="F26" s="113"/>
    </row>
    <row r="27" spans="2:6" x14ac:dyDescent="0.25">
      <c r="B27" s="113" t="s">
        <v>36</v>
      </c>
      <c r="C27" s="113"/>
      <c r="D27" s="113"/>
      <c r="E27" s="113"/>
      <c r="F27" s="113"/>
    </row>
    <row r="28" spans="2:6" x14ac:dyDescent="0.25">
      <c r="B28" s="3"/>
      <c r="C28" s="3"/>
      <c r="D28" s="3"/>
      <c r="E28" s="3"/>
      <c r="F28" s="3"/>
    </row>
    <row r="29" spans="2:6" x14ac:dyDescent="0.25">
      <c r="B29" s="117" t="s">
        <v>10</v>
      </c>
      <c r="C29" s="117"/>
      <c r="D29" s="117"/>
      <c r="E29" s="117"/>
      <c r="F29" s="117"/>
    </row>
    <row r="30" spans="2:6" s="1" customFormat="1" ht="30" customHeight="1" x14ac:dyDescent="0.25">
      <c r="B30" s="114" t="s">
        <v>16</v>
      </c>
      <c r="C30" s="114"/>
      <c r="D30" s="114"/>
      <c r="E30" s="114"/>
      <c r="F30" s="114"/>
    </row>
    <row r="31" spans="2:6" ht="15" customHeight="1" x14ac:dyDescent="0.25">
      <c r="B31" s="118" t="s">
        <v>33</v>
      </c>
      <c r="C31" s="118"/>
      <c r="D31" s="118"/>
      <c r="E31" s="118"/>
      <c r="F31" s="118"/>
    </row>
    <row r="32" spans="2:6" x14ac:dyDescent="0.25">
      <c r="B32" s="113" t="s">
        <v>41</v>
      </c>
      <c r="C32" s="113"/>
      <c r="D32" s="113"/>
      <c r="E32" s="113"/>
      <c r="F32" s="113"/>
    </row>
    <row r="33" spans="2:6" x14ac:dyDescent="0.25">
      <c r="B33" s="113" t="s">
        <v>12</v>
      </c>
      <c r="C33" s="113"/>
      <c r="D33" s="113"/>
      <c r="E33" s="113"/>
      <c r="F33" s="113"/>
    </row>
    <row r="34" spans="2:6" x14ac:dyDescent="0.25">
      <c r="B34" s="113" t="s">
        <v>42</v>
      </c>
      <c r="C34" s="113"/>
      <c r="D34" s="113"/>
      <c r="E34" s="113"/>
      <c r="F34" s="113"/>
    </row>
    <row r="35" spans="2:6" x14ac:dyDescent="0.25">
      <c r="B35" s="113" t="s">
        <v>22</v>
      </c>
      <c r="C35" s="113"/>
      <c r="D35" s="113"/>
      <c r="E35" s="113"/>
      <c r="F35" s="113"/>
    </row>
    <row r="36" spans="2:6" x14ac:dyDescent="0.25">
      <c r="B36" s="4"/>
      <c r="C36" s="4"/>
      <c r="D36" s="4"/>
      <c r="E36" s="4"/>
      <c r="F36" s="4"/>
    </row>
    <row r="37" spans="2:6" x14ac:dyDescent="0.25">
      <c r="B37" s="117" t="s">
        <v>44</v>
      </c>
      <c r="C37" s="117"/>
      <c r="D37" s="117"/>
      <c r="E37" s="117"/>
      <c r="F37" s="117"/>
    </row>
    <row r="38" spans="2:6" ht="30" customHeight="1" x14ac:dyDescent="0.25">
      <c r="B38" s="114" t="s">
        <v>45</v>
      </c>
      <c r="C38" s="114"/>
      <c r="D38" s="114"/>
      <c r="E38" s="114"/>
      <c r="F38" s="114"/>
    </row>
    <row r="39" spans="2:6" x14ac:dyDescent="0.25">
      <c r="B39" s="115" t="s">
        <v>46</v>
      </c>
      <c r="C39" s="115"/>
      <c r="D39" s="115"/>
      <c r="E39" s="115"/>
      <c r="F39" s="115"/>
    </row>
    <row r="40" spans="2:6" x14ac:dyDescent="0.25">
      <c r="B40" s="116" t="s">
        <v>47</v>
      </c>
      <c r="C40" s="116"/>
      <c r="D40" s="116"/>
      <c r="E40" s="116"/>
      <c r="F40" s="116"/>
    </row>
    <row r="41" spans="2:6" x14ac:dyDescent="0.25">
      <c r="B41" s="113" t="s">
        <v>48</v>
      </c>
      <c r="C41" s="113"/>
      <c r="D41" s="113"/>
      <c r="E41" s="113"/>
      <c r="F41" s="113"/>
    </row>
    <row r="42" spans="2:6" x14ac:dyDescent="0.25">
      <c r="B42" s="18"/>
      <c r="C42" s="3"/>
      <c r="D42" s="3"/>
      <c r="E42" s="3"/>
      <c r="F42" s="3"/>
    </row>
    <row r="43" spans="2:6" x14ac:dyDescent="0.25">
      <c r="B43" s="117" t="s">
        <v>43</v>
      </c>
      <c r="C43" s="117"/>
      <c r="D43" s="117"/>
      <c r="E43" s="117"/>
      <c r="F43" s="117"/>
    </row>
    <row r="44" spans="2:6" ht="30" customHeight="1" x14ac:dyDescent="0.25">
      <c r="B44" s="114" t="s">
        <v>17</v>
      </c>
      <c r="C44" s="114"/>
      <c r="D44" s="114"/>
      <c r="E44" s="114"/>
      <c r="F44" s="114"/>
    </row>
    <row r="45" spans="2:6" x14ac:dyDescent="0.25">
      <c r="B45" s="115" t="s">
        <v>34</v>
      </c>
      <c r="C45" s="115"/>
      <c r="D45" s="115"/>
      <c r="E45" s="115"/>
      <c r="F45" s="115"/>
    </row>
    <row r="46" spans="2:6" x14ac:dyDescent="0.25">
      <c r="B46" s="113" t="s">
        <v>49</v>
      </c>
      <c r="C46" s="113"/>
      <c r="D46" s="113"/>
      <c r="E46" s="113"/>
      <c r="F46" s="113"/>
    </row>
    <row r="47" spans="2:6" x14ac:dyDescent="0.25">
      <c r="B47" s="113" t="s">
        <v>50</v>
      </c>
      <c r="C47" s="113"/>
      <c r="D47" s="113"/>
      <c r="E47" s="113"/>
      <c r="F47" s="113"/>
    </row>
    <row r="48" spans="2:6" x14ac:dyDescent="0.25">
      <c r="B48" s="113" t="s">
        <v>51</v>
      </c>
      <c r="C48" s="113"/>
      <c r="D48" s="113"/>
      <c r="E48" s="113"/>
      <c r="F48" s="113"/>
    </row>
    <row r="50" spans="2:6" x14ac:dyDescent="0.25">
      <c r="B50" s="117" t="s">
        <v>52</v>
      </c>
      <c r="C50" s="117"/>
      <c r="D50" s="117"/>
      <c r="E50" s="117"/>
      <c r="F50" s="117"/>
    </row>
    <row r="51" spans="2:6" ht="21.75" customHeight="1" x14ac:dyDescent="0.25">
      <c r="B51" s="114" t="s">
        <v>53</v>
      </c>
      <c r="C51" s="114"/>
      <c r="D51" s="114"/>
      <c r="E51" s="114"/>
      <c r="F51" s="114"/>
    </row>
    <row r="52" spans="2:6" x14ac:dyDescent="0.25">
      <c r="B52" s="115" t="s">
        <v>54</v>
      </c>
      <c r="C52" s="115"/>
      <c r="D52" s="115"/>
      <c r="E52" s="115"/>
      <c r="F52" s="115"/>
    </row>
    <row r="53" spans="2:6" x14ac:dyDescent="0.25">
      <c r="B53" s="116" t="s">
        <v>55</v>
      </c>
      <c r="C53" s="116"/>
      <c r="D53" s="116"/>
      <c r="E53" s="116"/>
      <c r="F53" s="116"/>
    </row>
  </sheetData>
  <sheetProtection algorithmName="SHA-512" hashValue="MSaXMMCyu/o5BSdcyjqVr4mM+bE1EWGDe9iGCbOZfee4uBjUlCsDb/JK5ltDj5tO4F3KtTcoT7N9+ts5h1C+OA==" saltValue="CkGzcSjwIzn2uManjtUtDw==" spinCount="100000" sheet="1" objects="1" scenarios="1"/>
  <mergeCells count="41">
    <mergeCell ref="B6:F6"/>
    <mergeCell ref="B22:F22"/>
    <mergeCell ref="B23:F23"/>
    <mergeCell ref="B21:F21"/>
    <mergeCell ref="B26:F26"/>
    <mergeCell ref="B8:F8"/>
    <mergeCell ref="B10:F10"/>
    <mergeCell ref="B11:F11"/>
    <mergeCell ref="B12:F12"/>
    <mergeCell ref="B41:F41"/>
    <mergeCell ref="B40:F40"/>
    <mergeCell ref="B46:F46"/>
    <mergeCell ref="B43:F43"/>
    <mergeCell ref="B13:F13"/>
    <mergeCell ref="B14:F14"/>
    <mergeCell ref="B15:F15"/>
    <mergeCell ref="B17:F17"/>
    <mergeCell ref="B18:F18"/>
    <mergeCell ref="B16:F16"/>
    <mergeCell ref="B19:F19"/>
    <mergeCell ref="B27:F27"/>
    <mergeCell ref="B32:F32"/>
    <mergeCell ref="B29:F29"/>
    <mergeCell ref="B30:F30"/>
    <mergeCell ref="B31:F31"/>
    <mergeCell ref="B44:F44"/>
    <mergeCell ref="B45:F45"/>
    <mergeCell ref="B24:F24"/>
    <mergeCell ref="B25:F25"/>
    <mergeCell ref="B53:F53"/>
    <mergeCell ref="B33:F33"/>
    <mergeCell ref="B34:F34"/>
    <mergeCell ref="B35:F35"/>
    <mergeCell ref="B52:F52"/>
    <mergeCell ref="B47:F47"/>
    <mergeCell ref="B48:F48"/>
    <mergeCell ref="B50:F50"/>
    <mergeCell ref="B51:F51"/>
    <mergeCell ref="B37:F37"/>
    <mergeCell ref="B38:F38"/>
    <mergeCell ref="B39:F3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">
    <pageSetUpPr fitToPage="1"/>
  </sheetPr>
  <dimension ref="B2:M52"/>
  <sheetViews>
    <sheetView showGridLines="0" zoomScale="90" zoomScaleNormal="90" workbookViewId="0">
      <selection activeCell="F12" sqref="F12:G12"/>
    </sheetView>
  </sheetViews>
  <sheetFormatPr defaultRowHeight="15" x14ac:dyDescent="0.25"/>
  <cols>
    <col min="2" max="2" width="58.85546875" customWidth="1"/>
    <col min="3" max="3" width="18.85546875" customWidth="1"/>
    <col min="4" max="4" width="15.85546875" customWidth="1"/>
    <col min="5" max="5" width="16.42578125" bestFit="1" customWidth="1"/>
    <col min="6" max="7" width="16.42578125" customWidth="1"/>
    <col min="8" max="8" width="37" customWidth="1"/>
    <col min="9" max="9" width="32" customWidth="1"/>
    <col min="10" max="13" width="14.7109375" customWidth="1"/>
  </cols>
  <sheetData>
    <row r="2" spans="2:13" ht="18.75" x14ac:dyDescent="0.3">
      <c r="B2" s="10" t="str">
        <f>CONCATENATE("UF: ",IF('Informações Gerais'!G11=0,"",'Informações Gerais'!G11))</f>
        <v>UF: PR</v>
      </c>
      <c r="C2" s="8"/>
    </row>
    <row r="3" spans="2:13" ht="18.75" x14ac:dyDescent="0.3">
      <c r="B3" s="10" t="str">
        <f>CONCATENATE("Entidade Estadual: ",IF('Informações Gerais'!G13=0,"",'Informações Gerais'!G13))</f>
        <v>Entidade Estadual: INSTITUTO ÁGUA E TERRA</v>
      </c>
      <c r="C3" s="9"/>
    </row>
    <row r="5" spans="2:13" ht="15.75" x14ac:dyDescent="0.25">
      <c r="B5" s="136" t="s">
        <v>427</v>
      </c>
      <c r="C5" s="136"/>
      <c r="D5" s="136"/>
      <c r="E5" s="59">
        <f>IF('Informações Gerais'!M25="","-",'Informações Gerais'!M25)</f>
        <v>4</v>
      </c>
      <c r="F5" s="59" t="s">
        <v>428</v>
      </c>
      <c r="G5" s="59">
        <f ca="1">IF('Informações Gerais'!G25="","-",'Informações Gerais'!G25-1)</f>
        <v>2023</v>
      </c>
      <c r="H5" s="60"/>
      <c r="I5" s="60"/>
      <c r="J5" s="60"/>
      <c r="K5" s="60"/>
      <c r="L5" s="60"/>
      <c r="M5" s="60"/>
    </row>
    <row r="8" spans="2:13" x14ac:dyDescent="0.25">
      <c r="B8" s="137" t="s">
        <v>429</v>
      </c>
      <c r="C8" s="138"/>
      <c r="D8" s="138"/>
      <c r="E8" s="61">
        <f ca="1">G5</f>
        <v>2023</v>
      </c>
      <c r="F8" s="123">
        <v>360000</v>
      </c>
      <c r="G8" s="124"/>
    </row>
    <row r="9" spans="2:13" x14ac:dyDescent="0.25">
      <c r="B9" s="137" t="s">
        <v>430</v>
      </c>
      <c r="C9" s="138"/>
      <c r="D9" s="138"/>
      <c r="E9" s="62">
        <f ca="1">IF('Informações Gerais'!G25="","-",'Informações Gerais'!G25-2)</f>
        <v>2022</v>
      </c>
      <c r="F9" s="123">
        <v>1637053.26</v>
      </c>
      <c r="G9" s="124"/>
      <c r="H9" s="52"/>
    </row>
    <row r="10" spans="2:13" x14ac:dyDescent="0.25">
      <c r="B10" s="137" t="s">
        <v>431</v>
      </c>
      <c r="C10" s="138"/>
      <c r="D10" s="138"/>
      <c r="E10" s="62">
        <f ca="1">G5</f>
        <v>2023</v>
      </c>
      <c r="F10" s="125">
        <f>SUM(F8:G9)</f>
        <v>1997053.26</v>
      </c>
      <c r="G10" s="126"/>
    </row>
    <row r="11" spans="2:13" x14ac:dyDescent="0.25">
      <c r="B11" s="137" t="s">
        <v>433</v>
      </c>
      <c r="C11" s="138"/>
      <c r="D11" s="138"/>
      <c r="E11" s="62">
        <f ca="1">G5</f>
        <v>2023</v>
      </c>
      <c r="F11" s="125">
        <f>SUM(E17:E47)</f>
        <v>327035.40999999997</v>
      </c>
      <c r="G11" s="126"/>
      <c r="H11" s="51"/>
      <c r="I11" s="52"/>
    </row>
    <row r="12" spans="2:13" x14ac:dyDescent="0.25">
      <c r="B12" s="137" t="s">
        <v>432</v>
      </c>
      <c r="C12" s="138"/>
      <c r="D12" s="138"/>
      <c r="E12" s="63">
        <f ca="1">G5</f>
        <v>2023</v>
      </c>
      <c r="F12" s="123">
        <f>14588.35+12037.9+15543.34+12276.64+15168.99+14553.67+14589.14+13338.65+10845.22+11165.25+10259.9+10694.57</f>
        <v>155061.62</v>
      </c>
      <c r="G12" s="124"/>
    </row>
    <row r="13" spans="2:13" x14ac:dyDescent="0.25">
      <c r="B13" s="130" t="s">
        <v>426</v>
      </c>
      <c r="C13" s="131"/>
      <c r="D13" s="131"/>
      <c r="E13" s="132"/>
      <c r="F13" s="125">
        <f>F10+F12-F11</f>
        <v>1825079.47</v>
      </c>
      <c r="G13" s="133"/>
    </row>
    <row r="15" spans="2:13" ht="15" customHeight="1" x14ac:dyDescent="0.25">
      <c r="B15" s="121" t="s">
        <v>29</v>
      </c>
      <c r="C15" s="121" t="s">
        <v>0</v>
      </c>
      <c r="D15" s="121" t="s">
        <v>1</v>
      </c>
      <c r="E15" s="121" t="s">
        <v>65</v>
      </c>
      <c r="F15" s="127"/>
      <c r="G15" s="127"/>
      <c r="H15" s="128" t="s">
        <v>6</v>
      </c>
      <c r="I15" s="121" t="s">
        <v>7</v>
      </c>
      <c r="J15" s="122" t="s">
        <v>2</v>
      </c>
      <c r="K15" s="122"/>
      <c r="L15" s="122"/>
      <c r="M15" s="122"/>
    </row>
    <row r="16" spans="2:13" ht="15" customHeight="1" thickBot="1" x14ac:dyDescent="0.3">
      <c r="B16" s="121"/>
      <c r="C16" s="121"/>
      <c r="D16" s="121"/>
      <c r="E16" s="54" t="s">
        <v>3</v>
      </c>
      <c r="F16" s="54" t="s">
        <v>4</v>
      </c>
      <c r="G16" s="54" t="s">
        <v>5</v>
      </c>
      <c r="H16" s="129"/>
      <c r="I16" s="121"/>
      <c r="J16" s="55" t="s">
        <v>24</v>
      </c>
      <c r="K16" s="55" t="s">
        <v>25</v>
      </c>
      <c r="L16" s="55" t="s">
        <v>26</v>
      </c>
      <c r="M16" s="55" t="s">
        <v>27</v>
      </c>
    </row>
    <row r="17" spans="2:13" ht="38.25" x14ac:dyDescent="0.25">
      <c r="B17" s="65" t="s">
        <v>438</v>
      </c>
      <c r="C17" s="66" t="s">
        <v>439</v>
      </c>
      <c r="D17" s="66" t="s">
        <v>440</v>
      </c>
      <c r="E17" s="73" t="s">
        <v>374</v>
      </c>
      <c r="F17" s="66" t="s">
        <v>374</v>
      </c>
      <c r="G17" s="66" t="s">
        <v>374</v>
      </c>
      <c r="H17" s="66" t="s">
        <v>459</v>
      </c>
      <c r="I17" s="84" t="s">
        <v>460</v>
      </c>
      <c r="J17" s="85" t="s">
        <v>461</v>
      </c>
      <c r="K17" s="86" t="s">
        <v>461</v>
      </c>
      <c r="L17" s="86" t="s">
        <v>461</v>
      </c>
      <c r="M17" s="87" t="s">
        <v>461</v>
      </c>
    </row>
    <row r="18" spans="2:13" ht="38.25" x14ac:dyDescent="0.25">
      <c r="B18" s="67" t="s">
        <v>441</v>
      </c>
      <c r="C18" s="68" t="s">
        <v>439</v>
      </c>
      <c r="D18" s="68" t="s">
        <v>440</v>
      </c>
      <c r="E18" s="74" t="s">
        <v>374</v>
      </c>
      <c r="F18" s="68" t="s">
        <v>374</v>
      </c>
      <c r="G18" s="68" t="s">
        <v>374</v>
      </c>
      <c r="H18" s="68" t="s">
        <v>462</v>
      </c>
      <c r="I18" s="88" t="s">
        <v>460</v>
      </c>
      <c r="J18" s="89" t="s">
        <v>461</v>
      </c>
      <c r="K18" s="90" t="s">
        <v>461</v>
      </c>
      <c r="L18" s="90" t="s">
        <v>461</v>
      </c>
      <c r="M18" s="91" t="s">
        <v>461</v>
      </c>
    </row>
    <row r="19" spans="2:13" ht="38.25" x14ac:dyDescent="0.25">
      <c r="B19" s="67" t="s">
        <v>442</v>
      </c>
      <c r="C19" s="68" t="s">
        <v>439</v>
      </c>
      <c r="D19" s="68" t="s">
        <v>440</v>
      </c>
      <c r="E19" s="74" t="s">
        <v>374</v>
      </c>
      <c r="F19" s="68" t="s">
        <v>374</v>
      </c>
      <c r="G19" s="68" t="s">
        <v>374</v>
      </c>
      <c r="H19" s="68" t="s">
        <v>463</v>
      </c>
      <c r="I19" s="88" t="s">
        <v>460</v>
      </c>
      <c r="J19" s="89" t="s">
        <v>461</v>
      </c>
      <c r="K19" s="90" t="s">
        <v>461</v>
      </c>
      <c r="L19" s="90" t="s">
        <v>461</v>
      </c>
      <c r="M19" s="91" t="s">
        <v>461</v>
      </c>
    </row>
    <row r="20" spans="2:13" ht="38.25" x14ac:dyDescent="0.25">
      <c r="B20" s="67" t="s">
        <v>443</v>
      </c>
      <c r="C20" s="68" t="s">
        <v>439</v>
      </c>
      <c r="D20" s="68" t="s">
        <v>440</v>
      </c>
      <c r="E20" s="74" t="s">
        <v>374</v>
      </c>
      <c r="F20" s="68" t="s">
        <v>374</v>
      </c>
      <c r="G20" s="68" t="s">
        <v>374</v>
      </c>
      <c r="H20" s="68" t="s">
        <v>464</v>
      </c>
      <c r="I20" s="88" t="s">
        <v>460</v>
      </c>
      <c r="J20" s="89" t="s">
        <v>461</v>
      </c>
      <c r="K20" s="90" t="s">
        <v>461</v>
      </c>
      <c r="L20" s="90" t="s">
        <v>461</v>
      </c>
      <c r="M20" s="91" t="s">
        <v>461</v>
      </c>
    </row>
    <row r="21" spans="2:13" ht="38.25" x14ac:dyDescent="0.25">
      <c r="B21" s="67" t="s">
        <v>444</v>
      </c>
      <c r="C21" s="68" t="s">
        <v>439</v>
      </c>
      <c r="D21" s="68" t="s">
        <v>440</v>
      </c>
      <c r="E21" s="74" t="s">
        <v>374</v>
      </c>
      <c r="F21" s="68" t="s">
        <v>374</v>
      </c>
      <c r="G21" s="68" t="s">
        <v>374</v>
      </c>
      <c r="H21" s="68" t="s">
        <v>465</v>
      </c>
      <c r="I21" s="88" t="s">
        <v>460</v>
      </c>
      <c r="J21" s="89" t="s">
        <v>461</v>
      </c>
      <c r="K21" s="90" t="s">
        <v>461</v>
      </c>
      <c r="L21" s="90" t="s">
        <v>461</v>
      </c>
      <c r="M21" s="91" t="s">
        <v>461</v>
      </c>
    </row>
    <row r="22" spans="2:13" ht="38.25" x14ac:dyDescent="0.25">
      <c r="B22" s="67" t="s">
        <v>445</v>
      </c>
      <c r="C22" s="68" t="s">
        <v>439</v>
      </c>
      <c r="D22" s="68" t="s">
        <v>440</v>
      </c>
      <c r="E22" s="74" t="s">
        <v>374</v>
      </c>
      <c r="F22" s="68" t="s">
        <v>374</v>
      </c>
      <c r="G22" s="68" t="s">
        <v>374</v>
      </c>
      <c r="H22" s="68" t="s">
        <v>466</v>
      </c>
      <c r="I22" s="88" t="s">
        <v>467</v>
      </c>
      <c r="J22" s="89" t="s">
        <v>461</v>
      </c>
      <c r="K22" s="90" t="s">
        <v>461</v>
      </c>
      <c r="L22" s="90" t="s">
        <v>461</v>
      </c>
      <c r="M22" s="91" t="s">
        <v>461</v>
      </c>
    </row>
    <row r="23" spans="2:13" ht="38.25" x14ac:dyDescent="0.25">
      <c r="B23" s="67" t="s">
        <v>446</v>
      </c>
      <c r="C23" s="68" t="s">
        <v>439</v>
      </c>
      <c r="D23" s="68" t="s">
        <v>440</v>
      </c>
      <c r="E23" s="74" t="s">
        <v>374</v>
      </c>
      <c r="F23" s="68" t="s">
        <v>374</v>
      </c>
      <c r="G23" s="68" t="s">
        <v>374</v>
      </c>
      <c r="H23" s="68" t="s">
        <v>468</v>
      </c>
      <c r="I23" s="88" t="s">
        <v>460</v>
      </c>
      <c r="J23" s="89" t="s">
        <v>461</v>
      </c>
      <c r="K23" s="90" t="s">
        <v>461</v>
      </c>
      <c r="L23" s="90" t="s">
        <v>461</v>
      </c>
      <c r="M23" s="91" t="s">
        <v>461</v>
      </c>
    </row>
    <row r="24" spans="2:13" ht="38.25" x14ac:dyDescent="0.25">
      <c r="B24" s="67" t="s">
        <v>447</v>
      </c>
      <c r="C24" s="68" t="s">
        <v>439</v>
      </c>
      <c r="D24" s="68" t="s">
        <v>440</v>
      </c>
      <c r="E24" s="74" t="s">
        <v>374</v>
      </c>
      <c r="F24" s="68" t="s">
        <v>374</v>
      </c>
      <c r="G24" s="68" t="s">
        <v>374</v>
      </c>
      <c r="H24" s="68" t="s">
        <v>469</v>
      </c>
      <c r="I24" s="88" t="s">
        <v>470</v>
      </c>
      <c r="J24" s="89" t="s">
        <v>461</v>
      </c>
      <c r="K24" s="90" t="s">
        <v>461</v>
      </c>
      <c r="L24" s="90" t="s">
        <v>461</v>
      </c>
      <c r="M24" s="91" t="s">
        <v>461</v>
      </c>
    </row>
    <row r="25" spans="2:13" ht="38.25" x14ac:dyDescent="0.25">
      <c r="B25" s="67" t="s">
        <v>448</v>
      </c>
      <c r="C25" s="68" t="s">
        <v>439</v>
      </c>
      <c r="D25" s="68" t="s">
        <v>440</v>
      </c>
      <c r="E25" s="74" t="s">
        <v>374</v>
      </c>
      <c r="F25" s="68" t="s">
        <v>374</v>
      </c>
      <c r="G25" s="68" t="s">
        <v>374</v>
      </c>
      <c r="H25" s="68" t="s">
        <v>468</v>
      </c>
      <c r="I25" s="88" t="s">
        <v>471</v>
      </c>
      <c r="J25" s="89"/>
      <c r="K25" s="90" t="s">
        <v>461</v>
      </c>
      <c r="L25" s="90" t="s">
        <v>461</v>
      </c>
      <c r="M25" s="91"/>
    </row>
    <row r="26" spans="2:13" ht="38.25" x14ac:dyDescent="0.25">
      <c r="B26" s="67" t="s">
        <v>449</v>
      </c>
      <c r="C26" s="68" t="s">
        <v>439</v>
      </c>
      <c r="D26" s="68" t="s">
        <v>440</v>
      </c>
      <c r="E26" s="74" t="s">
        <v>374</v>
      </c>
      <c r="F26" s="75">
        <v>7150</v>
      </c>
      <c r="G26" s="68" t="s">
        <v>374</v>
      </c>
      <c r="H26" s="68" t="s">
        <v>472</v>
      </c>
      <c r="I26" s="88" t="s">
        <v>473</v>
      </c>
      <c r="J26" s="89"/>
      <c r="K26" s="90" t="s">
        <v>461</v>
      </c>
      <c r="L26" s="90" t="s">
        <v>461</v>
      </c>
      <c r="M26" s="91"/>
    </row>
    <row r="27" spans="2:13" ht="51" x14ac:dyDescent="0.25">
      <c r="B27" s="67" t="s">
        <v>450</v>
      </c>
      <c r="C27" s="68" t="s">
        <v>439</v>
      </c>
      <c r="D27" s="68" t="s">
        <v>440</v>
      </c>
      <c r="E27" s="76" t="s">
        <v>374</v>
      </c>
      <c r="F27" s="77" t="s">
        <v>374</v>
      </c>
      <c r="G27" s="75">
        <v>184220</v>
      </c>
      <c r="H27" s="68" t="s">
        <v>472</v>
      </c>
      <c r="I27" s="88" t="s">
        <v>460</v>
      </c>
      <c r="J27" s="89"/>
      <c r="K27" s="90"/>
      <c r="L27" s="90" t="s">
        <v>461</v>
      </c>
      <c r="M27" s="91"/>
    </row>
    <row r="28" spans="2:13" ht="63.75" x14ac:dyDescent="0.25">
      <c r="B28" s="67" t="s">
        <v>451</v>
      </c>
      <c r="C28" s="68" t="s">
        <v>439</v>
      </c>
      <c r="D28" s="68" t="s">
        <v>440</v>
      </c>
      <c r="E28" s="78">
        <v>11400</v>
      </c>
      <c r="F28" s="79" t="s">
        <v>374</v>
      </c>
      <c r="G28" s="80" t="s">
        <v>374</v>
      </c>
      <c r="H28" s="68" t="s">
        <v>474</v>
      </c>
      <c r="I28" s="88" t="s">
        <v>460</v>
      </c>
      <c r="J28" s="89"/>
      <c r="K28" s="90"/>
      <c r="L28" s="90" t="s">
        <v>461</v>
      </c>
      <c r="M28" s="91"/>
    </row>
    <row r="29" spans="2:13" ht="63.75" x14ac:dyDescent="0.25">
      <c r="B29" s="67" t="s">
        <v>452</v>
      </c>
      <c r="C29" s="68" t="s">
        <v>439</v>
      </c>
      <c r="D29" s="68" t="s">
        <v>440</v>
      </c>
      <c r="E29" s="78">
        <v>144687.54</v>
      </c>
      <c r="F29" s="79" t="s">
        <v>374</v>
      </c>
      <c r="G29" s="80" t="s">
        <v>374</v>
      </c>
      <c r="H29" s="68" t="s">
        <v>474</v>
      </c>
      <c r="I29" s="88" t="s">
        <v>460</v>
      </c>
      <c r="J29" s="89"/>
      <c r="K29" s="90"/>
      <c r="L29" s="90" t="s">
        <v>461</v>
      </c>
      <c r="M29" s="91"/>
    </row>
    <row r="30" spans="2:13" ht="63.75" x14ac:dyDescent="0.25">
      <c r="B30" s="67" t="s">
        <v>453</v>
      </c>
      <c r="C30" s="68" t="s">
        <v>439</v>
      </c>
      <c r="D30" s="68" t="s">
        <v>440</v>
      </c>
      <c r="E30" s="78">
        <v>169107.96</v>
      </c>
      <c r="F30" s="79" t="s">
        <v>374</v>
      </c>
      <c r="G30" s="80" t="s">
        <v>374</v>
      </c>
      <c r="H30" s="68" t="s">
        <v>474</v>
      </c>
      <c r="I30" s="88" t="s">
        <v>460</v>
      </c>
      <c r="J30" s="89"/>
      <c r="K30" s="90"/>
      <c r="L30" s="90" t="s">
        <v>461</v>
      </c>
      <c r="M30" s="91"/>
    </row>
    <row r="31" spans="2:13" ht="38.25" x14ac:dyDescent="0.25">
      <c r="B31" s="67" t="s">
        <v>454</v>
      </c>
      <c r="C31" s="68" t="s">
        <v>439</v>
      </c>
      <c r="D31" s="68" t="s">
        <v>440</v>
      </c>
      <c r="E31" s="78">
        <v>1563.91</v>
      </c>
      <c r="F31" s="79" t="s">
        <v>374</v>
      </c>
      <c r="G31" s="80" t="s">
        <v>374</v>
      </c>
      <c r="H31" s="68" t="s">
        <v>374</v>
      </c>
      <c r="I31" s="88" t="s">
        <v>374</v>
      </c>
      <c r="J31" s="89" t="s">
        <v>461</v>
      </c>
      <c r="K31" s="90" t="s">
        <v>461</v>
      </c>
      <c r="L31" s="90" t="s">
        <v>461</v>
      </c>
      <c r="M31" s="91" t="s">
        <v>461</v>
      </c>
    </row>
    <row r="32" spans="2:13" ht="38.25" x14ac:dyDescent="0.25">
      <c r="B32" s="69" t="s">
        <v>455</v>
      </c>
      <c r="C32" s="70" t="s">
        <v>439</v>
      </c>
      <c r="D32" s="70" t="s">
        <v>440</v>
      </c>
      <c r="E32" s="81">
        <v>276</v>
      </c>
      <c r="F32" s="79" t="s">
        <v>374</v>
      </c>
      <c r="G32" s="82" t="s">
        <v>374</v>
      </c>
      <c r="H32" s="70" t="s">
        <v>374</v>
      </c>
      <c r="I32" s="92" t="s">
        <v>374</v>
      </c>
      <c r="J32" s="93" t="s">
        <v>461</v>
      </c>
      <c r="K32" s="94" t="s">
        <v>461</v>
      </c>
      <c r="L32" s="94" t="s">
        <v>461</v>
      </c>
      <c r="M32" s="95" t="s">
        <v>461</v>
      </c>
    </row>
    <row r="33" spans="2:13" ht="39" thickBot="1" x14ac:dyDescent="0.3">
      <c r="B33" s="71" t="s">
        <v>456</v>
      </c>
      <c r="C33" s="72" t="s">
        <v>457</v>
      </c>
      <c r="D33" s="72" t="s">
        <v>458</v>
      </c>
      <c r="E33" s="83" t="s">
        <v>374</v>
      </c>
      <c r="F33" s="83">
        <v>60000</v>
      </c>
      <c r="G33" s="83" t="s">
        <v>374</v>
      </c>
      <c r="H33" s="96" t="s">
        <v>474</v>
      </c>
      <c r="I33" s="97" t="s">
        <v>460</v>
      </c>
      <c r="J33" s="98"/>
      <c r="K33" s="99"/>
      <c r="L33" s="99" t="s">
        <v>461</v>
      </c>
      <c r="M33" s="100"/>
    </row>
    <row r="34" spans="2:13" x14ac:dyDescent="0.25">
      <c r="B34" s="41"/>
      <c r="C34" s="43"/>
      <c r="D34" s="45"/>
      <c r="E34" s="46"/>
      <c r="F34" s="43"/>
      <c r="G34" s="43"/>
      <c r="H34" s="43"/>
      <c r="I34" s="43"/>
      <c r="J34" s="43"/>
      <c r="K34" s="57"/>
      <c r="L34" s="57"/>
      <c r="M34" s="43"/>
    </row>
    <row r="35" spans="2:13" x14ac:dyDescent="0.25">
      <c r="B35" s="41"/>
      <c r="C35" s="43"/>
      <c r="D35" s="45"/>
      <c r="E35" s="46"/>
      <c r="F35" s="43"/>
      <c r="G35" s="43"/>
      <c r="H35" s="43"/>
      <c r="I35" s="43"/>
      <c r="J35" s="43"/>
      <c r="K35" s="57"/>
      <c r="L35" s="57"/>
      <c r="M35" s="43"/>
    </row>
    <row r="36" spans="2:13" x14ac:dyDescent="0.25">
      <c r="B36" s="41"/>
      <c r="C36" s="43"/>
      <c r="D36" s="45"/>
      <c r="E36" s="46"/>
      <c r="F36" s="43"/>
      <c r="G36" s="43"/>
      <c r="H36" s="43"/>
      <c r="I36" s="43"/>
      <c r="J36" s="43"/>
      <c r="K36" s="57"/>
      <c r="L36" s="43"/>
      <c r="M36" s="43"/>
    </row>
    <row r="37" spans="2:13" x14ac:dyDescent="0.25">
      <c r="B37" s="41"/>
      <c r="C37" s="43"/>
      <c r="D37" s="45"/>
      <c r="E37" s="46"/>
      <c r="F37" s="43"/>
      <c r="G37" s="43"/>
      <c r="H37" s="43"/>
      <c r="I37" s="43"/>
      <c r="J37" s="57"/>
      <c r="K37" s="43"/>
      <c r="L37" s="43"/>
      <c r="M37" s="43"/>
    </row>
    <row r="38" spans="2:13" x14ac:dyDescent="0.25">
      <c r="B38" s="41"/>
      <c r="C38" s="43"/>
      <c r="D38" s="45"/>
      <c r="E38" s="46"/>
      <c r="F38" s="43"/>
      <c r="G38" s="43"/>
      <c r="H38" s="43"/>
      <c r="I38" s="43"/>
      <c r="J38" s="43"/>
      <c r="K38" s="57"/>
      <c r="L38" s="57"/>
      <c r="M38" s="43"/>
    </row>
    <row r="39" spans="2:13" x14ac:dyDescent="0.25">
      <c r="B39" s="41"/>
      <c r="C39" s="43"/>
      <c r="D39" s="45"/>
      <c r="E39" s="44"/>
      <c r="F39" s="43"/>
      <c r="G39" s="43"/>
      <c r="H39" s="43"/>
      <c r="I39" s="43"/>
      <c r="J39" s="57"/>
      <c r="K39" s="57"/>
      <c r="L39" s="57"/>
      <c r="M39" s="43"/>
    </row>
    <row r="40" spans="2:13" x14ac:dyDescent="0.25">
      <c r="B40" s="49"/>
      <c r="C40" s="43"/>
      <c r="D40" s="45"/>
      <c r="E40" s="43"/>
      <c r="F40" s="43"/>
      <c r="G40" s="43"/>
      <c r="H40" s="43"/>
      <c r="I40" s="43"/>
      <c r="J40" s="43"/>
      <c r="K40" s="43"/>
      <c r="L40" s="57"/>
      <c r="M40" s="43"/>
    </row>
    <row r="41" spans="2:13" x14ac:dyDescent="0.25">
      <c r="B41" s="56"/>
      <c r="C41" s="48"/>
      <c r="D41" s="45"/>
      <c r="E41" s="44"/>
      <c r="F41" s="43"/>
      <c r="G41" s="43"/>
      <c r="H41" s="43"/>
      <c r="I41" s="43"/>
      <c r="J41" s="57"/>
      <c r="K41" s="43"/>
      <c r="L41" s="43"/>
      <c r="M41" s="43"/>
    </row>
    <row r="42" spans="2:13" x14ac:dyDescent="0.25">
      <c r="B42" s="50"/>
      <c r="C42" s="43"/>
      <c r="D42" s="45"/>
      <c r="E42" s="53"/>
      <c r="F42" s="43"/>
      <c r="G42" s="43"/>
      <c r="H42" s="43"/>
      <c r="I42" s="43"/>
      <c r="J42" s="43"/>
      <c r="K42" s="43"/>
      <c r="L42" s="57"/>
      <c r="M42" s="43"/>
    </row>
    <row r="43" spans="2:13" x14ac:dyDescent="0.25">
      <c r="B43" s="42"/>
      <c r="C43" s="43"/>
      <c r="D43" s="45"/>
      <c r="E43" s="43"/>
      <c r="F43" s="43"/>
      <c r="G43" s="43"/>
      <c r="H43" s="43"/>
      <c r="I43" s="43"/>
      <c r="J43" s="43"/>
      <c r="K43" s="43"/>
      <c r="L43" s="57"/>
      <c r="M43" s="43"/>
    </row>
    <row r="44" spans="2:13" x14ac:dyDescent="0.25">
      <c r="B44" s="43"/>
      <c r="C44" s="43"/>
      <c r="D44" s="45"/>
      <c r="E44" s="44"/>
      <c r="F44" s="43"/>
      <c r="G44" s="43"/>
      <c r="H44" s="43"/>
      <c r="I44" s="43"/>
      <c r="J44" s="43"/>
      <c r="K44" s="43"/>
      <c r="L44" s="57"/>
      <c r="M44" s="43"/>
    </row>
    <row r="45" spans="2:13" x14ac:dyDescent="0.25">
      <c r="B45" s="43"/>
      <c r="C45" s="43"/>
      <c r="D45" s="43"/>
      <c r="E45" s="44"/>
      <c r="F45" s="43"/>
      <c r="G45" s="43"/>
      <c r="H45" s="43"/>
      <c r="I45" s="43"/>
      <c r="J45" s="57"/>
      <c r="K45" s="57"/>
      <c r="L45" s="57"/>
      <c r="M45" s="57"/>
    </row>
    <row r="46" spans="2:13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2:13" x14ac:dyDescent="0.25">
      <c r="B47" s="43"/>
      <c r="C47" s="43"/>
      <c r="D47" s="43"/>
      <c r="E47" s="44"/>
      <c r="F47" s="43"/>
      <c r="G47" s="43"/>
      <c r="H47" s="43"/>
      <c r="I47" s="43"/>
      <c r="J47" s="43"/>
      <c r="K47" s="43"/>
      <c r="L47" s="43"/>
      <c r="M47" s="43"/>
    </row>
    <row r="48" spans="2:13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x14ac:dyDescent="0.25">
      <c r="B50" s="1"/>
      <c r="C50" s="134"/>
      <c r="D50" s="134"/>
      <c r="E50" s="134"/>
      <c r="F50" s="1"/>
      <c r="G50" s="1"/>
      <c r="H50" s="1"/>
      <c r="I50" s="1"/>
      <c r="J50" s="134"/>
      <c r="K50" s="134"/>
      <c r="L50" s="134"/>
      <c r="M50" s="1"/>
    </row>
    <row r="51" spans="2:13" x14ac:dyDescent="0.25">
      <c r="C51" s="135" t="s">
        <v>28</v>
      </c>
      <c r="D51" s="135"/>
      <c r="E51" s="135"/>
      <c r="J51" s="135" t="s">
        <v>28</v>
      </c>
      <c r="K51" s="135"/>
      <c r="L51" s="135"/>
    </row>
    <row r="52" spans="2:13" x14ac:dyDescent="0.25">
      <c r="C52" s="135" t="s">
        <v>23</v>
      </c>
      <c r="D52" s="135"/>
      <c r="E52" s="135"/>
      <c r="H52" s="47"/>
      <c r="J52" s="135" t="s">
        <v>420</v>
      </c>
      <c r="K52" s="135"/>
      <c r="L52" s="135"/>
    </row>
  </sheetData>
  <sheetProtection algorithmName="SHA-512" hashValue="WMzNVAyGuATu9U020Ced1e6dKValXsS/0yjAWGNby1taIvcgwjCN4pJcme3VOv1WVYRS+ufHqqhERfVZtAkqKQ==" saltValue="HWs5/v8nCoG6C5bgSNy7cw==" spinCount="100000" sheet="1" objects="1" scenarios="1"/>
  <mergeCells count="26">
    <mergeCell ref="B5:D5"/>
    <mergeCell ref="B12:D12"/>
    <mergeCell ref="B10:D10"/>
    <mergeCell ref="B9:D9"/>
    <mergeCell ref="B11:D11"/>
    <mergeCell ref="B8:D8"/>
    <mergeCell ref="C50:E50"/>
    <mergeCell ref="C51:E51"/>
    <mergeCell ref="C52:E52"/>
    <mergeCell ref="J50:L50"/>
    <mergeCell ref="J51:L51"/>
    <mergeCell ref="J52:L52"/>
    <mergeCell ref="I15:I16"/>
    <mergeCell ref="J15:M15"/>
    <mergeCell ref="F8:G8"/>
    <mergeCell ref="F11:G11"/>
    <mergeCell ref="B15:B16"/>
    <mergeCell ref="C15:C16"/>
    <mergeCell ref="D15:D16"/>
    <mergeCell ref="E15:G15"/>
    <mergeCell ref="H15:H16"/>
    <mergeCell ref="F10:G10"/>
    <mergeCell ref="F12:G12"/>
    <mergeCell ref="B13:E13"/>
    <mergeCell ref="F13:G13"/>
    <mergeCell ref="F9:G9"/>
  </mergeCells>
  <pageMargins left="0.31496062992125984" right="0.31496062992125984" top="0.59055118110236227" bottom="0.59055118110236227" header="0.11811023622047245" footer="0.11811023622047245"/>
  <pageSetup paperSize="9" scale="5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showGridLines="0" zoomScale="90" zoomScaleNormal="90" workbookViewId="0">
      <selection activeCell="D27" sqref="D27"/>
    </sheetView>
  </sheetViews>
  <sheetFormatPr defaultColWidth="9.140625" defaultRowHeight="15" x14ac:dyDescent="0.25"/>
  <cols>
    <col min="2" max="2" width="58.85546875" customWidth="1"/>
    <col min="3" max="3" width="18.85546875" customWidth="1"/>
    <col min="4" max="4" width="15.85546875" customWidth="1"/>
    <col min="5" max="5" width="16.42578125" bestFit="1" customWidth="1"/>
    <col min="6" max="7" width="16.42578125" customWidth="1"/>
    <col min="8" max="8" width="28" customWidth="1"/>
    <col min="9" max="9" width="23.85546875" customWidth="1"/>
    <col min="10" max="13" width="14.7109375" customWidth="1"/>
  </cols>
  <sheetData>
    <row r="2" spans="2:13" ht="18.75" x14ac:dyDescent="0.3">
      <c r="B2" s="10" t="s">
        <v>424</v>
      </c>
      <c r="C2" s="8"/>
    </row>
    <row r="3" spans="2:13" ht="18.75" x14ac:dyDescent="0.3">
      <c r="B3" s="10" t="s">
        <v>425</v>
      </c>
      <c r="C3" s="9"/>
    </row>
    <row r="5" spans="2:13" ht="15.75" x14ac:dyDescent="0.25">
      <c r="B5" s="136" t="s">
        <v>427</v>
      </c>
      <c r="C5" s="136"/>
      <c r="D5" s="136"/>
      <c r="E5" s="59">
        <f>IF('Informações Gerais'!M25="","-",'Informações Gerais'!M25)</f>
        <v>4</v>
      </c>
      <c r="F5" s="59" t="s">
        <v>428</v>
      </c>
      <c r="G5" s="59">
        <f ca="1">IF('Informações Gerais'!G25="","-",'Informações Gerais'!G25)</f>
        <v>2024</v>
      </c>
      <c r="H5" s="60"/>
      <c r="I5" s="60"/>
      <c r="J5" s="60"/>
      <c r="K5" s="60"/>
      <c r="L5" s="60"/>
      <c r="M5" s="60"/>
    </row>
    <row r="8" spans="2:13" x14ac:dyDescent="0.25">
      <c r="B8" s="137" t="s">
        <v>434</v>
      </c>
      <c r="C8" s="138"/>
      <c r="D8" s="138"/>
      <c r="E8" s="61">
        <f ca="1">G5</f>
        <v>2024</v>
      </c>
      <c r="F8" s="145">
        <v>200000</v>
      </c>
      <c r="G8" s="146"/>
      <c r="H8" s="139"/>
      <c r="I8" s="140"/>
    </row>
    <row r="9" spans="2:13" x14ac:dyDescent="0.25">
      <c r="B9" s="137" t="s">
        <v>435</v>
      </c>
      <c r="C9" s="138"/>
      <c r="D9" s="138"/>
      <c r="E9" s="62">
        <f ca="1">IF('Informações Gerais'!G25="","-",'Informações Gerais'!G25-1)</f>
        <v>2023</v>
      </c>
      <c r="F9" s="145">
        <v>0</v>
      </c>
      <c r="G9" s="146"/>
      <c r="H9" s="139"/>
      <c r="I9" s="140"/>
    </row>
    <row r="10" spans="2:13" x14ac:dyDescent="0.25">
      <c r="B10" s="137" t="s">
        <v>436</v>
      </c>
      <c r="C10" s="138"/>
      <c r="D10" s="138"/>
      <c r="E10" s="62">
        <f ca="1">G5</f>
        <v>2024</v>
      </c>
      <c r="F10" s="125">
        <f>SUM(F8:G9)</f>
        <v>200000</v>
      </c>
      <c r="G10" s="126"/>
      <c r="H10" s="143"/>
      <c r="I10" s="144"/>
    </row>
    <row r="11" spans="2:13" x14ac:dyDescent="0.25">
      <c r="B11" s="137" t="s">
        <v>433</v>
      </c>
      <c r="C11" s="138"/>
      <c r="D11" s="138"/>
      <c r="E11" s="62">
        <f ca="1">G5</f>
        <v>2024</v>
      </c>
      <c r="F11" s="125">
        <f>SUM(E17:E32)</f>
        <v>100000</v>
      </c>
      <c r="G11" s="126"/>
      <c r="H11" s="143"/>
      <c r="I11" s="144"/>
    </row>
    <row r="12" spans="2:13" x14ac:dyDescent="0.25">
      <c r="B12" s="137" t="s">
        <v>432</v>
      </c>
      <c r="C12" s="138"/>
      <c r="D12" s="138"/>
      <c r="E12" s="62">
        <f ca="1">G5</f>
        <v>2024</v>
      </c>
      <c r="F12" s="145">
        <v>3201</v>
      </c>
      <c r="G12" s="146"/>
      <c r="H12" s="139"/>
      <c r="I12" s="140"/>
    </row>
    <row r="13" spans="2:13" x14ac:dyDescent="0.25">
      <c r="B13" s="130" t="s">
        <v>426</v>
      </c>
      <c r="C13" s="131"/>
      <c r="D13" s="131"/>
      <c r="E13" s="132"/>
      <c r="F13" s="125">
        <f>F10+F12-F11</f>
        <v>103201</v>
      </c>
      <c r="G13" s="133"/>
      <c r="H13" s="143"/>
      <c r="I13" s="108"/>
    </row>
    <row r="15" spans="2:13" ht="15" customHeight="1" x14ac:dyDescent="0.25">
      <c r="B15" s="121" t="s">
        <v>29</v>
      </c>
      <c r="C15" s="121" t="s">
        <v>0</v>
      </c>
      <c r="D15" s="121" t="s">
        <v>1</v>
      </c>
      <c r="E15" s="121" t="s">
        <v>65</v>
      </c>
      <c r="F15" s="127"/>
      <c r="G15" s="127"/>
      <c r="H15" s="141" t="s">
        <v>6</v>
      </c>
      <c r="I15" s="121" t="s">
        <v>7</v>
      </c>
      <c r="J15" s="122" t="s">
        <v>2</v>
      </c>
      <c r="K15" s="122"/>
      <c r="L15" s="122"/>
      <c r="M15" s="122"/>
    </row>
    <row r="16" spans="2:13" ht="15" customHeight="1" x14ac:dyDescent="0.25">
      <c r="B16" s="121"/>
      <c r="C16" s="121"/>
      <c r="D16" s="121"/>
      <c r="E16" s="54" t="s">
        <v>3</v>
      </c>
      <c r="F16" s="54" t="s">
        <v>4</v>
      </c>
      <c r="G16" s="54" t="s">
        <v>5</v>
      </c>
      <c r="H16" s="142"/>
      <c r="I16" s="121"/>
      <c r="J16" s="55" t="s">
        <v>24</v>
      </c>
      <c r="K16" s="55" t="s">
        <v>25</v>
      </c>
      <c r="L16" s="55" t="s">
        <v>26</v>
      </c>
      <c r="M16" s="55" t="s">
        <v>27</v>
      </c>
    </row>
    <row r="17" spans="2:13" x14ac:dyDescent="0.25">
      <c r="B17" s="14" t="s">
        <v>371</v>
      </c>
      <c r="C17" s="15" t="s">
        <v>372</v>
      </c>
      <c r="D17" s="14" t="s">
        <v>373</v>
      </c>
      <c r="E17" s="16">
        <v>20000</v>
      </c>
      <c r="F17" s="16">
        <v>10000</v>
      </c>
      <c r="G17" s="16" t="s">
        <v>374</v>
      </c>
      <c r="H17" s="15" t="s">
        <v>375</v>
      </c>
      <c r="I17" s="14" t="s">
        <v>376</v>
      </c>
      <c r="J17" s="15"/>
      <c r="K17" s="17"/>
      <c r="L17" s="17"/>
      <c r="M17" s="15"/>
    </row>
    <row r="18" spans="2:13" x14ac:dyDescent="0.25">
      <c r="B18" s="14" t="s">
        <v>377</v>
      </c>
      <c r="C18" s="15" t="s">
        <v>378</v>
      </c>
      <c r="D18" s="14" t="s">
        <v>379</v>
      </c>
      <c r="E18" s="16">
        <v>50000</v>
      </c>
      <c r="F18" s="16" t="s">
        <v>374</v>
      </c>
      <c r="G18" s="16">
        <v>20000</v>
      </c>
      <c r="H18" s="15" t="s">
        <v>380</v>
      </c>
      <c r="I18" s="14" t="s">
        <v>376</v>
      </c>
      <c r="J18" s="17"/>
      <c r="K18" s="17"/>
      <c r="L18" s="15"/>
      <c r="M18" s="15"/>
    </row>
    <row r="19" spans="2:13" x14ac:dyDescent="0.25">
      <c r="B19" s="14" t="s">
        <v>381</v>
      </c>
      <c r="C19" s="15" t="s">
        <v>372</v>
      </c>
      <c r="D19" s="14" t="s">
        <v>382</v>
      </c>
      <c r="E19" s="16">
        <v>30000</v>
      </c>
      <c r="F19" s="16">
        <v>20000</v>
      </c>
      <c r="G19" s="16" t="s">
        <v>374</v>
      </c>
      <c r="H19" s="15" t="s">
        <v>383</v>
      </c>
      <c r="I19" s="14" t="s">
        <v>382</v>
      </c>
      <c r="J19" s="15"/>
      <c r="K19" s="15"/>
      <c r="L19" s="17"/>
      <c r="M19" s="17"/>
    </row>
    <row r="20" spans="2:13" x14ac:dyDescent="0.25">
      <c r="B20" s="14" t="s">
        <v>384</v>
      </c>
      <c r="C20" s="15" t="s">
        <v>372</v>
      </c>
      <c r="D20" s="14" t="s">
        <v>385</v>
      </c>
      <c r="E20" s="16" t="s">
        <v>374</v>
      </c>
      <c r="F20" s="16">
        <v>50000</v>
      </c>
      <c r="G20" s="16" t="s">
        <v>374</v>
      </c>
      <c r="H20" s="15" t="s">
        <v>386</v>
      </c>
      <c r="I20" s="14" t="s">
        <v>387</v>
      </c>
      <c r="J20" s="15"/>
      <c r="K20" s="17"/>
      <c r="L20" s="17"/>
      <c r="M20" s="17"/>
    </row>
    <row r="21" spans="2:13" x14ac:dyDescent="0.25">
      <c r="B21" s="14" t="s">
        <v>388</v>
      </c>
      <c r="C21" s="15" t="s">
        <v>372</v>
      </c>
      <c r="D21" s="14" t="s">
        <v>389</v>
      </c>
      <c r="E21" s="16" t="s">
        <v>374</v>
      </c>
      <c r="F21" s="16" t="s">
        <v>374</v>
      </c>
      <c r="G21" s="16" t="s">
        <v>374</v>
      </c>
      <c r="H21" s="15" t="s">
        <v>386</v>
      </c>
      <c r="I21" s="14" t="s">
        <v>376</v>
      </c>
      <c r="J21" s="15"/>
      <c r="K21" s="15"/>
      <c r="L21" s="17"/>
      <c r="M21" s="15"/>
    </row>
    <row r="22" spans="2:13" x14ac:dyDescent="0.25">
      <c r="B22" s="41"/>
      <c r="C22" s="43"/>
      <c r="D22" s="45"/>
      <c r="E22" s="46"/>
      <c r="F22" s="43"/>
      <c r="G22" s="43"/>
      <c r="H22" s="43"/>
      <c r="I22" s="43"/>
      <c r="J22" s="57"/>
      <c r="K22" s="43"/>
      <c r="L22" s="43"/>
      <c r="M22" s="43"/>
    </row>
    <row r="23" spans="2:13" x14ac:dyDescent="0.25">
      <c r="B23" s="41"/>
      <c r="C23" s="43"/>
      <c r="D23" s="45"/>
      <c r="E23" s="46"/>
      <c r="F23" s="43"/>
      <c r="G23" s="43"/>
      <c r="H23" s="43"/>
      <c r="I23" s="43"/>
      <c r="J23" s="43"/>
      <c r="K23" s="57"/>
      <c r="L23" s="57"/>
      <c r="M23" s="43"/>
    </row>
    <row r="24" spans="2:13" x14ac:dyDescent="0.25">
      <c r="B24" s="41"/>
      <c r="C24" s="43"/>
      <c r="D24" s="45"/>
      <c r="E24" s="44"/>
      <c r="F24" s="43"/>
      <c r="G24" s="43"/>
      <c r="H24" s="43"/>
      <c r="I24" s="43"/>
      <c r="J24" s="57"/>
      <c r="K24" s="57"/>
      <c r="L24" s="57"/>
      <c r="M24" s="43"/>
    </row>
    <row r="25" spans="2:13" x14ac:dyDescent="0.25">
      <c r="B25" s="49"/>
      <c r="C25" s="43"/>
      <c r="D25" s="45"/>
      <c r="E25" s="43"/>
      <c r="F25" s="43"/>
      <c r="G25" s="43"/>
      <c r="H25" s="43"/>
      <c r="I25" s="43"/>
      <c r="J25" s="43"/>
      <c r="K25" s="43"/>
      <c r="L25" s="57"/>
      <c r="M25" s="43"/>
    </row>
    <row r="26" spans="2:13" x14ac:dyDescent="0.25">
      <c r="B26" s="56"/>
      <c r="C26" s="48"/>
      <c r="D26" s="45"/>
      <c r="E26" s="44"/>
      <c r="F26" s="43"/>
      <c r="G26" s="43"/>
      <c r="H26" s="43"/>
      <c r="I26" s="43"/>
      <c r="J26" s="57"/>
      <c r="K26" s="43"/>
      <c r="L26" s="43"/>
      <c r="M26" s="43"/>
    </row>
    <row r="27" spans="2:13" x14ac:dyDescent="0.25">
      <c r="B27" s="50"/>
      <c r="C27" s="43"/>
      <c r="D27" s="45"/>
      <c r="E27" s="53"/>
      <c r="F27" s="43"/>
      <c r="G27" s="43"/>
      <c r="H27" s="43"/>
      <c r="I27" s="43"/>
      <c r="J27" s="43"/>
      <c r="K27" s="43"/>
      <c r="L27" s="57"/>
      <c r="M27" s="43"/>
    </row>
    <row r="28" spans="2:13" x14ac:dyDescent="0.25">
      <c r="B28" s="42"/>
      <c r="C28" s="43"/>
      <c r="D28" s="45"/>
      <c r="E28" s="43"/>
      <c r="F28" s="43"/>
      <c r="G28" s="43"/>
      <c r="H28" s="43"/>
      <c r="I28" s="43"/>
      <c r="J28" s="43"/>
      <c r="K28" s="43"/>
      <c r="L28" s="57"/>
      <c r="M28" s="43"/>
    </row>
    <row r="29" spans="2:13" x14ac:dyDescent="0.25">
      <c r="B29" s="43"/>
      <c r="C29" s="43"/>
      <c r="D29" s="45"/>
      <c r="E29" s="44"/>
      <c r="F29" s="43"/>
      <c r="G29" s="43"/>
      <c r="H29" s="43"/>
      <c r="I29" s="43"/>
      <c r="J29" s="43"/>
      <c r="K29" s="43"/>
      <c r="L29" s="57"/>
      <c r="M29" s="43"/>
    </row>
    <row r="30" spans="2:13" x14ac:dyDescent="0.25">
      <c r="B30" s="43"/>
      <c r="C30" s="43"/>
      <c r="D30" s="43"/>
      <c r="E30" s="44"/>
      <c r="F30" s="43"/>
      <c r="G30" s="43"/>
      <c r="H30" s="43"/>
      <c r="I30" s="43"/>
      <c r="J30" s="57"/>
      <c r="K30" s="57"/>
      <c r="L30" s="57"/>
      <c r="M30" s="57"/>
    </row>
    <row r="31" spans="2:13" x14ac:dyDescent="0.25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2:13" x14ac:dyDescent="0.25">
      <c r="B32" s="43"/>
      <c r="C32" s="43"/>
      <c r="D32" s="43"/>
      <c r="E32" s="44"/>
      <c r="F32" s="43"/>
      <c r="G32" s="43"/>
      <c r="H32" s="43"/>
      <c r="I32" s="43"/>
      <c r="J32" s="43"/>
      <c r="K32" s="43"/>
      <c r="L32" s="43"/>
      <c r="M32" s="43"/>
    </row>
    <row r="33" spans="2:13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x14ac:dyDescent="0.25">
      <c r="B35" s="1"/>
      <c r="C35" s="134"/>
      <c r="D35" s="134"/>
      <c r="E35" s="134"/>
      <c r="F35" s="1"/>
      <c r="G35" s="1"/>
      <c r="H35" s="1"/>
      <c r="I35" s="1"/>
      <c r="J35" s="134"/>
      <c r="K35" s="134"/>
      <c r="L35" s="134"/>
      <c r="M35" s="1"/>
    </row>
    <row r="36" spans="2:13" x14ac:dyDescent="0.25">
      <c r="C36" s="135" t="s">
        <v>28</v>
      </c>
      <c r="D36" s="135"/>
      <c r="E36" s="135"/>
      <c r="J36" s="135" t="s">
        <v>28</v>
      </c>
      <c r="K36" s="135"/>
      <c r="L36" s="135"/>
    </row>
    <row r="37" spans="2:13" x14ac:dyDescent="0.25">
      <c r="C37" s="135" t="s">
        <v>23</v>
      </c>
      <c r="D37" s="135"/>
      <c r="E37" s="135"/>
      <c r="H37" s="47"/>
      <c r="J37" s="135" t="s">
        <v>420</v>
      </c>
      <c r="K37" s="135"/>
      <c r="L37" s="135"/>
    </row>
  </sheetData>
  <sheetProtection algorithmName="SHA-512" hashValue="g4iCkVsmdPz6j8jn0ZhKh2+ELh1b6IODdCOT/HDzy9bBEcCvj/TDQA5d/Te3l6jhL6LrIZN8xXBFCIfEk7RLWg==" saltValue="Zz03FXt2uTE5q8K4TIaCLw==" spinCount="100000" sheet="1" objects="1" scenarios="1"/>
  <mergeCells count="32">
    <mergeCell ref="B5:D5"/>
    <mergeCell ref="F8:G8"/>
    <mergeCell ref="F9:G9"/>
    <mergeCell ref="F12:G12"/>
    <mergeCell ref="B11:D11"/>
    <mergeCell ref="B10:D10"/>
    <mergeCell ref="B12:D12"/>
    <mergeCell ref="F11:G11"/>
    <mergeCell ref="H8:I8"/>
    <mergeCell ref="H9:I9"/>
    <mergeCell ref="B8:D8"/>
    <mergeCell ref="B9:D9"/>
    <mergeCell ref="B15:B16"/>
    <mergeCell ref="C15:C16"/>
    <mergeCell ref="D15:D16"/>
    <mergeCell ref="E15:G15"/>
    <mergeCell ref="H15:H16"/>
    <mergeCell ref="H10:I10"/>
    <mergeCell ref="H11:I11"/>
    <mergeCell ref="H12:I12"/>
    <mergeCell ref="H13:I13"/>
    <mergeCell ref="B13:E13"/>
    <mergeCell ref="F13:G13"/>
    <mergeCell ref="F10:G10"/>
    <mergeCell ref="C37:E37"/>
    <mergeCell ref="J37:L37"/>
    <mergeCell ref="I15:I16"/>
    <mergeCell ref="J15:M15"/>
    <mergeCell ref="C35:E35"/>
    <mergeCell ref="J35:L35"/>
    <mergeCell ref="C36:E36"/>
    <mergeCell ref="J36:L36"/>
  </mergeCells>
  <pageMargins left="0.511811024" right="0.511811024" top="0.78740157499999996" bottom="0.78740157499999996" header="0.31496062000000002" footer="0.31496062000000002"/>
  <pageSetup paperSize="9" scale="4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X42"/>
  <sheetViews>
    <sheetView topLeftCell="AM1" workbookViewId="0">
      <selection activeCell="AR30" sqref="AR30"/>
    </sheetView>
  </sheetViews>
  <sheetFormatPr defaultRowHeight="15" x14ac:dyDescent="0.25"/>
  <cols>
    <col min="1" max="1" width="4.140625" bestFit="1" customWidth="1"/>
    <col min="2" max="2" width="84.85546875" bestFit="1" customWidth="1"/>
    <col min="3" max="3" width="7.140625" bestFit="1" customWidth="1"/>
    <col min="4" max="4" width="62" bestFit="1" customWidth="1"/>
    <col min="5" max="5" width="7.140625" bestFit="1" customWidth="1"/>
    <col min="6" max="6" width="28" bestFit="1" customWidth="1"/>
    <col min="7" max="7" width="7.140625" bestFit="1" customWidth="1"/>
    <col min="8" max="8" width="55.7109375" bestFit="1" customWidth="1"/>
    <col min="9" max="9" width="7.140625" bestFit="1" customWidth="1"/>
    <col min="10" max="10" width="42.140625" bestFit="1" customWidth="1"/>
    <col min="11" max="11" width="7.140625" bestFit="1" customWidth="1"/>
    <col min="12" max="12" width="37.42578125" bestFit="1" customWidth="1"/>
    <col min="13" max="13" width="7.140625" bestFit="1" customWidth="1"/>
    <col min="14" max="14" width="62.5703125" bestFit="1" customWidth="1"/>
    <col min="15" max="15" width="7.140625" bestFit="1" customWidth="1"/>
    <col min="16" max="16" width="98.7109375" bestFit="1" customWidth="1"/>
    <col min="17" max="17" width="7.140625" bestFit="1" customWidth="1"/>
    <col min="18" max="18" width="22.28515625" bestFit="1" customWidth="1"/>
    <col min="19" max="19" width="7.140625" bestFit="1" customWidth="1"/>
    <col min="20" max="20" width="56.85546875" bestFit="1" customWidth="1"/>
    <col min="21" max="21" width="7.140625" bestFit="1" customWidth="1"/>
    <col min="22" max="22" width="23.7109375" bestFit="1" customWidth="1"/>
    <col min="23" max="23" width="7.140625" bestFit="1" customWidth="1"/>
    <col min="24" max="24" width="51.140625" bestFit="1" customWidth="1"/>
    <col min="25" max="25" width="7.140625" bestFit="1" customWidth="1"/>
    <col min="26" max="26" width="29.140625" bestFit="1" customWidth="1"/>
    <col min="27" max="27" width="7.140625" bestFit="1" customWidth="1"/>
    <col min="28" max="28" width="27.85546875" bestFit="1" customWidth="1"/>
    <col min="29" max="29" width="7.140625" bestFit="1" customWidth="1"/>
    <col min="30" max="30" width="31" bestFit="1" customWidth="1"/>
    <col min="31" max="31" width="7.140625" bestFit="1" customWidth="1"/>
    <col min="32" max="32" width="56.140625" bestFit="1" customWidth="1"/>
    <col min="33" max="33" width="7.140625" bestFit="1" customWidth="1"/>
    <col min="34" max="34" width="36.5703125" bestFit="1" customWidth="1"/>
    <col min="35" max="35" width="7.140625" bestFit="1" customWidth="1"/>
    <col min="36" max="36" width="30.140625" bestFit="1" customWidth="1"/>
    <col min="37" max="37" width="7.140625" bestFit="1" customWidth="1"/>
    <col min="38" max="38" width="42.5703125" bestFit="1" customWidth="1"/>
    <col min="39" max="39" width="7.140625" bestFit="1" customWidth="1"/>
    <col min="40" max="40" width="43.28515625" bestFit="1" customWidth="1"/>
    <col min="41" max="41" width="7.140625" bestFit="1" customWidth="1"/>
    <col min="42" max="42" width="41.42578125" bestFit="1" customWidth="1"/>
    <col min="43" max="43" width="7.140625" bestFit="1" customWidth="1"/>
    <col min="44" max="44" width="25" bestFit="1" customWidth="1"/>
    <col min="45" max="45" width="7.140625" bestFit="1" customWidth="1"/>
    <col min="46" max="46" width="38.85546875" bestFit="1" customWidth="1"/>
    <col min="47" max="47" width="7.140625" bestFit="1" customWidth="1"/>
    <col min="48" max="48" width="40.7109375" bestFit="1" customWidth="1"/>
    <col min="50" max="50" width="20.42578125" bestFit="1" customWidth="1"/>
  </cols>
  <sheetData>
    <row r="1" spans="1:50" x14ac:dyDescent="0.25">
      <c r="A1" s="19" t="s">
        <v>66</v>
      </c>
      <c r="B1" s="19" t="s">
        <v>67</v>
      </c>
      <c r="C1" s="20" t="s">
        <v>68</v>
      </c>
      <c r="D1" s="21" t="s">
        <v>69</v>
      </c>
      <c r="E1" s="20" t="s">
        <v>68</v>
      </c>
      <c r="F1" s="21" t="s">
        <v>70</v>
      </c>
      <c r="G1" s="20" t="s">
        <v>68</v>
      </c>
      <c r="H1" s="21" t="s">
        <v>71</v>
      </c>
      <c r="I1" s="20" t="s">
        <v>68</v>
      </c>
      <c r="J1" s="21" t="s">
        <v>72</v>
      </c>
      <c r="K1" s="20" t="s">
        <v>68</v>
      </c>
      <c r="L1" s="21" t="s">
        <v>73</v>
      </c>
      <c r="M1" s="20" t="s">
        <v>68</v>
      </c>
      <c r="N1" s="21" t="s">
        <v>74</v>
      </c>
      <c r="O1" s="20" t="s">
        <v>68</v>
      </c>
      <c r="P1" s="21" t="s">
        <v>75</v>
      </c>
      <c r="Q1" s="20" t="s">
        <v>68</v>
      </c>
      <c r="R1" s="21" t="s">
        <v>76</v>
      </c>
      <c r="S1" s="20" t="s">
        <v>68</v>
      </c>
      <c r="T1" s="19" t="s">
        <v>77</v>
      </c>
      <c r="U1" s="20" t="s">
        <v>68</v>
      </c>
      <c r="V1" s="19" t="s">
        <v>78</v>
      </c>
      <c r="W1" s="20" t="s">
        <v>68</v>
      </c>
      <c r="X1" s="19" t="s">
        <v>79</v>
      </c>
      <c r="Y1" s="20" t="s">
        <v>68</v>
      </c>
      <c r="Z1" s="19" t="s">
        <v>80</v>
      </c>
      <c r="AA1" s="20" t="s">
        <v>68</v>
      </c>
      <c r="AB1" s="19" t="s">
        <v>81</v>
      </c>
      <c r="AC1" s="20" t="s">
        <v>68</v>
      </c>
      <c r="AD1" s="19" t="s">
        <v>82</v>
      </c>
      <c r="AE1" s="20" t="s">
        <v>68</v>
      </c>
      <c r="AF1" s="19" t="s">
        <v>83</v>
      </c>
      <c r="AG1" s="20" t="s">
        <v>68</v>
      </c>
      <c r="AH1" s="19" t="s">
        <v>84</v>
      </c>
      <c r="AI1" s="20" t="s">
        <v>68</v>
      </c>
      <c r="AJ1" s="19" t="s">
        <v>85</v>
      </c>
      <c r="AK1" s="20" t="s">
        <v>68</v>
      </c>
      <c r="AL1" s="19" t="s">
        <v>86</v>
      </c>
      <c r="AM1" s="20" t="s">
        <v>68</v>
      </c>
      <c r="AN1" s="19" t="s">
        <v>87</v>
      </c>
      <c r="AO1" s="20" t="s">
        <v>68</v>
      </c>
      <c r="AP1" s="19" t="s">
        <v>63</v>
      </c>
      <c r="AQ1" s="20" t="s">
        <v>68</v>
      </c>
      <c r="AR1" s="19" t="s">
        <v>88</v>
      </c>
      <c r="AS1" s="20" t="s">
        <v>68</v>
      </c>
      <c r="AT1" s="19" t="s">
        <v>89</v>
      </c>
      <c r="AU1" s="20" t="s">
        <v>68</v>
      </c>
      <c r="AV1" s="20" t="s">
        <v>90</v>
      </c>
      <c r="AX1" s="30" t="s">
        <v>391</v>
      </c>
    </row>
    <row r="2" spans="1:50" x14ac:dyDescent="0.25">
      <c r="A2" s="22" t="s">
        <v>69</v>
      </c>
      <c r="B2" s="23" t="s">
        <v>91</v>
      </c>
      <c r="C2" s="24">
        <v>1</v>
      </c>
      <c r="D2" s="25" t="s">
        <v>92</v>
      </c>
      <c r="E2" s="24">
        <v>187</v>
      </c>
      <c r="F2" s="25" t="s">
        <v>93</v>
      </c>
      <c r="G2" s="24">
        <v>138</v>
      </c>
      <c r="H2" s="25" t="s">
        <v>94</v>
      </c>
      <c r="I2" s="24">
        <v>6</v>
      </c>
      <c r="J2" s="25" t="s">
        <v>95</v>
      </c>
      <c r="K2" s="24">
        <v>158</v>
      </c>
      <c r="L2" s="25" t="s">
        <v>96</v>
      </c>
      <c r="M2" s="24">
        <v>16</v>
      </c>
      <c r="N2" s="25" t="s">
        <v>97</v>
      </c>
      <c r="O2" s="24">
        <v>161</v>
      </c>
      <c r="P2" s="25" t="s">
        <v>98</v>
      </c>
      <c r="Q2" s="24">
        <v>195</v>
      </c>
      <c r="R2" s="25" t="s">
        <v>99</v>
      </c>
      <c r="S2" s="24">
        <v>22</v>
      </c>
      <c r="T2" s="25" t="s">
        <v>100</v>
      </c>
      <c r="U2" s="24">
        <v>164</v>
      </c>
      <c r="V2" s="25" t="s">
        <v>101</v>
      </c>
      <c r="W2" s="24">
        <v>166</v>
      </c>
      <c r="X2" s="25" t="s">
        <v>102</v>
      </c>
      <c r="Y2" s="24">
        <v>58</v>
      </c>
      <c r="Z2" s="25" t="s">
        <v>103</v>
      </c>
      <c r="AA2" s="24">
        <v>61</v>
      </c>
      <c r="AB2" s="25" t="s">
        <v>104</v>
      </c>
      <c r="AC2" s="24">
        <v>163</v>
      </c>
      <c r="AD2" s="25" t="s">
        <v>105</v>
      </c>
      <c r="AE2" s="24">
        <v>107</v>
      </c>
      <c r="AF2" s="25" t="s">
        <v>106</v>
      </c>
      <c r="AG2" s="24">
        <v>178</v>
      </c>
      <c r="AH2" s="25" t="s">
        <v>107</v>
      </c>
      <c r="AI2" s="24">
        <v>153</v>
      </c>
      <c r="AJ2" s="25" t="s">
        <v>108</v>
      </c>
      <c r="AK2" s="24">
        <v>202</v>
      </c>
      <c r="AL2" s="25" t="s">
        <v>109</v>
      </c>
      <c r="AM2" s="24">
        <v>66</v>
      </c>
      <c r="AN2" s="25" t="s">
        <v>110</v>
      </c>
      <c r="AO2" s="24">
        <v>92</v>
      </c>
      <c r="AP2" s="25" t="s">
        <v>111</v>
      </c>
      <c r="AQ2" s="24">
        <v>155</v>
      </c>
      <c r="AR2" s="25" t="s">
        <v>112</v>
      </c>
      <c r="AS2" s="24">
        <v>117</v>
      </c>
      <c r="AT2" s="25" t="s">
        <v>113</v>
      </c>
      <c r="AU2" s="24">
        <v>188</v>
      </c>
      <c r="AV2" s="24" t="s">
        <v>114</v>
      </c>
      <c r="AX2" t="s">
        <v>392</v>
      </c>
    </row>
    <row r="3" spans="1:50" x14ac:dyDescent="0.25">
      <c r="A3" s="22" t="s">
        <v>70</v>
      </c>
      <c r="B3" s="23" t="s">
        <v>115</v>
      </c>
      <c r="C3" s="26">
        <v>2</v>
      </c>
      <c r="D3" s="27" t="s">
        <v>116</v>
      </c>
      <c r="E3" s="28">
        <v>221</v>
      </c>
      <c r="F3" s="28" t="s">
        <v>117</v>
      </c>
      <c r="G3" s="26">
        <v>139</v>
      </c>
      <c r="H3" s="27" t="s">
        <v>118</v>
      </c>
      <c r="I3" s="26">
        <v>7</v>
      </c>
      <c r="J3" s="27" t="s">
        <v>119</v>
      </c>
      <c r="K3" s="26">
        <v>159</v>
      </c>
      <c r="L3" s="27" t="s">
        <v>120</v>
      </c>
      <c r="M3" s="26">
        <v>17</v>
      </c>
      <c r="N3" s="27" t="s">
        <v>121</v>
      </c>
      <c r="O3" s="26">
        <v>162</v>
      </c>
      <c r="P3" s="27" t="s">
        <v>122</v>
      </c>
      <c r="Q3" s="28">
        <v>196</v>
      </c>
      <c r="R3" s="29" t="s">
        <v>123</v>
      </c>
      <c r="S3" s="26">
        <v>23</v>
      </c>
      <c r="T3" s="27" t="s">
        <v>124</v>
      </c>
      <c r="U3" s="26">
        <v>165</v>
      </c>
      <c r="V3" s="27" t="s">
        <v>125</v>
      </c>
      <c r="W3" s="26">
        <v>167</v>
      </c>
      <c r="X3" s="27" t="s">
        <v>126</v>
      </c>
      <c r="Y3" s="26">
        <v>59</v>
      </c>
      <c r="Z3" s="27" t="s">
        <v>127</v>
      </c>
      <c r="AA3" s="26">
        <v>62</v>
      </c>
      <c r="AB3" s="27" t="s">
        <v>128</v>
      </c>
      <c r="AC3" s="28">
        <v>197</v>
      </c>
      <c r="AD3" s="29" t="s">
        <v>129</v>
      </c>
      <c r="AE3" s="26">
        <v>108</v>
      </c>
      <c r="AF3" s="27" t="s">
        <v>130</v>
      </c>
      <c r="AG3" s="26">
        <v>179</v>
      </c>
      <c r="AH3" s="27" t="s">
        <v>131</v>
      </c>
      <c r="AI3" s="26">
        <v>154</v>
      </c>
      <c r="AJ3" s="27" t="s">
        <v>132</v>
      </c>
      <c r="AK3" s="26">
        <v>206</v>
      </c>
      <c r="AL3" s="27" t="s">
        <v>133</v>
      </c>
      <c r="AM3" s="26">
        <v>67</v>
      </c>
      <c r="AN3" s="27" t="s">
        <v>134</v>
      </c>
      <c r="AO3" s="26">
        <v>93</v>
      </c>
      <c r="AP3" s="27" t="s">
        <v>135</v>
      </c>
      <c r="AQ3" s="26">
        <v>156</v>
      </c>
      <c r="AR3" s="27" t="s">
        <v>136</v>
      </c>
      <c r="AS3" s="26">
        <v>118</v>
      </c>
      <c r="AT3" s="27" t="s">
        <v>137</v>
      </c>
      <c r="AU3" s="26">
        <v>189</v>
      </c>
      <c r="AV3" s="26" t="s">
        <v>138</v>
      </c>
      <c r="AX3" s="39" t="s">
        <v>393</v>
      </c>
    </row>
    <row r="4" spans="1:50" x14ac:dyDescent="0.25">
      <c r="A4" s="22" t="s">
        <v>71</v>
      </c>
      <c r="B4" s="23" t="s">
        <v>139</v>
      </c>
      <c r="C4" s="26">
        <v>3</v>
      </c>
      <c r="D4" s="26" t="s">
        <v>140</v>
      </c>
      <c r="E4" s="25"/>
      <c r="G4" s="26">
        <v>140</v>
      </c>
      <c r="H4" s="27" t="s">
        <v>141</v>
      </c>
      <c r="I4" s="26">
        <v>8</v>
      </c>
      <c r="J4" s="27" t="s">
        <v>142</v>
      </c>
      <c r="K4" s="28">
        <v>160</v>
      </c>
      <c r="L4" s="29" t="s">
        <v>143</v>
      </c>
      <c r="M4" s="26">
        <v>18</v>
      </c>
      <c r="N4" s="27" t="s">
        <v>144</v>
      </c>
      <c r="O4" s="26">
        <v>198</v>
      </c>
      <c r="P4" s="26" t="s">
        <v>145</v>
      </c>
      <c r="S4" s="26">
        <v>24</v>
      </c>
      <c r="T4" s="27" t="s">
        <v>146</v>
      </c>
      <c r="U4" s="28">
        <v>217</v>
      </c>
      <c r="V4" s="29" t="s">
        <v>147</v>
      </c>
      <c r="W4" s="26">
        <v>168</v>
      </c>
      <c r="X4" s="27" t="s">
        <v>148</v>
      </c>
      <c r="Y4" s="26">
        <v>60</v>
      </c>
      <c r="Z4" s="27" t="s">
        <v>149</v>
      </c>
      <c r="AA4" s="26">
        <v>63</v>
      </c>
      <c r="AB4" s="26" t="s">
        <v>150</v>
      </c>
      <c r="AE4" s="26">
        <v>109</v>
      </c>
      <c r="AF4" s="27" t="s">
        <v>151</v>
      </c>
      <c r="AG4" s="26">
        <v>180</v>
      </c>
      <c r="AH4" s="27" t="s">
        <v>152</v>
      </c>
      <c r="AI4" s="26">
        <v>200</v>
      </c>
      <c r="AJ4" s="27" t="s">
        <v>153</v>
      </c>
      <c r="AK4" s="26">
        <v>207</v>
      </c>
      <c r="AL4" s="27" t="s">
        <v>154</v>
      </c>
      <c r="AM4" s="26">
        <v>68</v>
      </c>
      <c r="AN4" s="27" t="s">
        <v>155</v>
      </c>
      <c r="AO4" s="26">
        <v>94</v>
      </c>
      <c r="AP4" s="27" t="s">
        <v>156</v>
      </c>
      <c r="AQ4" s="28">
        <v>157</v>
      </c>
      <c r="AR4" s="29" t="s">
        <v>157</v>
      </c>
      <c r="AS4" s="26">
        <v>119</v>
      </c>
      <c r="AT4" s="27" t="s">
        <v>158</v>
      </c>
      <c r="AU4" s="26">
        <v>190</v>
      </c>
      <c r="AV4" s="26" t="s">
        <v>159</v>
      </c>
      <c r="AX4" t="s">
        <v>411</v>
      </c>
    </row>
    <row r="5" spans="1:50" x14ac:dyDescent="0.25">
      <c r="A5" s="22" t="s">
        <v>72</v>
      </c>
      <c r="B5" s="30" t="s">
        <v>160</v>
      </c>
      <c r="C5" s="26">
        <v>4</v>
      </c>
      <c r="D5" s="26" t="s">
        <v>161</v>
      </c>
      <c r="E5" s="27"/>
      <c r="G5" s="26">
        <v>141</v>
      </c>
      <c r="H5" s="27" t="s">
        <v>162</v>
      </c>
      <c r="I5" s="26">
        <v>9</v>
      </c>
      <c r="J5" s="26" t="s">
        <v>163</v>
      </c>
      <c r="M5" s="26">
        <v>19</v>
      </c>
      <c r="N5" s="27" t="s">
        <v>164</v>
      </c>
      <c r="O5" s="26">
        <v>199</v>
      </c>
      <c r="P5" s="26" t="s">
        <v>165</v>
      </c>
      <c r="S5" s="26">
        <v>25</v>
      </c>
      <c r="T5" s="26" t="s">
        <v>166</v>
      </c>
      <c r="W5" s="26">
        <v>172</v>
      </c>
      <c r="X5" s="27" t="s">
        <v>167</v>
      </c>
      <c r="Y5" s="28">
        <v>15201</v>
      </c>
      <c r="Z5" s="29" t="s">
        <v>168</v>
      </c>
      <c r="AA5" s="26">
        <v>64</v>
      </c>
      <c r="AB5" s="26" t="s">
        <v>169</v>
      </c>
      <c r="AE5" s="26">
        <v>110</v>
      </c>
      <c r="AF5" s="27" t="s">
        <v>170</v>
      </c>
      <c r="AG5" s="26">
        <v>181</v>
      </c>
      <c r="AH5" s="27" t="s">
        <v>171</v>
      </c>
      <c r="AI5" s="28">
        <v>15202</v>
      </c>
      <c r="AJ5" s="29" t="s">
        <v>172</v>
      </c>
      <c r="AK5" s="26">
        <v>208</v>
      </c>
      <c r="AL5" s="27" t="s">
        <v>173</v>
      </c>
      <c r="AM5" s="26">
        <v>69</v>
      </c>
      <c r="AN5" s="27" t="s">
        <v>174</v>
      </c>
      <c r="AO5" s="26">
        <v>95</v>
      </c>
      <c r="AP5" s="26" t="s">
        <v>175</v>
      </c>
      <c r="AS5" s="26">
        <v>120</v>
      </c>
      <c r="AT5" s="27" t="s">
        <v>176</v>
      </c>
      <c r="AU5" s="28">
        <v>191</v>
      </c>
      <c r="AV5" s="28" t="s">
        <v>177</v>
      </c>
    </row>
    <row r="6" spans="1:50" x14ac:dyDescent="0.25">
      <c r="A6" s="22" t="s">
        <v>73</v>
      </c>
      <c r="B6" s="23" t="s">
        <v>178</v>
      </c>
      <c r="C6" s="28">
        <v>5</v>
      </c>
      <c r="D6" s="28" t="s">
        <v>179</v>
      </c>
      <c r="E6" s="27"/>
      <c r="F6" s="31"/>
      <c r="G6" s="26">
        <v>142</v>
      </c>
      <c r="H6" s="27" t="s">
        <v>180</v>
      </c>
      <c r="I6" s="26">
        <v>10</v>
      </c>
      <c r="J6" s="26" t="s">
        <v>181</v>
      </c>
      <c r="M6" s="26">
        <v>20</v>
      </c>
      <c r="N6" s="27" t="s">
        <v>182</v>
      </c>
      <c r="O6" s="26">
        <v>201</v>
      </c>
      <c r="P6" s="26" t="s">
        <v>183</v>
      </c>
      <c r="S6" s="26">
        <v>26</v>
      </c>
      <c r="T6" s="26" t="s">
        <v>184</v>
      </c>
      <c r="V6" s="32"/>
      <c r="W6" s="26">
        <v>173</v>
      </c>
      <c r="X6" s="26" t="s">
        <v>185</v>
      </c>
      <c r="AA6" s="26">
        <v>65</v>
      </c>
      <c r="AB6" s="26" t="s">
        <v>186</v>
      </c>
      <c r="AE6" s="26">
        <v>111</v>
      </c>
      <c r="AF6" s="27" t="s">
        <v>187</v>
      </c>
      <c r="AG6" s="26">
        <v>182</v>
      </c>
      <c r="AH6" s="26" t="s">
        <v>188</v>
      </c>
      <c r="AK6" s="28">
        <v>211</v>
      </c>
      <c r="AL6" s="29" t="s">
        <v>189</v>
      </c>
      <c r="AM6" s="26">
        <v>70</v>
      </c>
      <c r="AN6" s="27" t="s">
        <v>190</v>
      </c>
      <c r="AO6" s="26">
        <v>96</v>
      </c>
      <c r="AP6" s="26" t="s">
        <v>191</v>
      </c>
      <c r="AS6" s="26">
        <v>121</v>
      </c>
      <c r="AT6" s="26" t="s">
        <v>192</v>
      </c>
    </row>
    <row r="7" spans="1:50" x14ac:dyDescent="0.25">
      <c r="A7" s="33" t="s">
        <v>74</v>
      </c>
      <c r="B7" s="23" t="s">
        <v>193</v>
      </c>
      <c r="C7" s="34"/>
      <c r="G7" s="26">
        <v>143</v>
      </c>
      <c r="H7" s="27" t="s">
        <v>194</v>
      </c>
      <c r="I7" s="26">
        <v>11</v>
      </c>
      <c r="J7" s="26" t="s">
        <v>195</v>
      </c>
      <c r="M7" s="26">
        <v>21</v>
      </c>
      <c r="N7" s="27" t="s">
        <v>196</v>
      </c>
      <c r="O7" s="26">
        <v>203</v>
      </c>
      <c r="P7" s="26" t="s">
        <v>197</v>
      </c>
      <c r="S7" s="26">
        <v>27</v>
      </c>
      <c r="T7" s="26" t="s">
        <v>198</v>
      </c>
      <c r="W7" s="26">
        <v>174</v>
      </c>
      <c r="X7" s="26" t="s">
        <v>199</v>
      </c>
      <c r="AA7" s="26">
        <v>175</v>
      </c>
      <c r="AB7" s="26" t="s">
        <v>200</v>
      </c>
      <c r="AE7" s="26">
        <v>112</v>
      </c>
      <c r="AF7" s="27" t="s">
        <v>201</v>
      </c>
      <c r="AG7" s="26">
        <v>183</v>
      </c>
      <c r="AH7" s="26" t="s">
        <v>202</v>
      </c>
      <c r="AM7" s="26">
        <v>71</v>
      </c>
      <c r="AN7" s="27" t="s">
        <v>203</v>
      </c>
      <c r="AO7" s="26">
        <v>97</v>
      </c>
      <c r="AP7" s="26" t="s">
        <v>204</v>
      </c>
      <c r="AS7" s="26">
        <v>122</v>
      </c>
      <c r="AT7" s="26" t="s">
        <v>205</v>
      </c>
      <c r="AX7" s="40" t="s">
        <v>394</v>
      </c>
    </row>
    <row r="8" spans="1:50" x14ac:dyDescent="0.25">
      <c r="A8" s="20" t="s">
        <v>75</v>
      </c>
      <c r="B8" s="23" t="s">
        <v>206</v>
      </c>
      <c r="C8" s="34"/>
      <c r="G8" s="26">
        <v>144</v>
      </c>
      <c r="H8" s="27" t="s">
        <v>207</v>
      </c>
      <c r="I8" s="26">
        <v>12</v>
      </c>
      <c r="J8" s="26" t="s">
        <v>208</v>
      </c>
      <c r="M8" s="26">
        <v>169</v>
      </c>
      <c r="N8" s="27" t="s">
        <v>209</v>
      </c>
      <c r="O8" s="26">
        <v>204</v>
      </c>
      <c r="P8" s="26" t="s">
        <v>210</v>
      </c>
      <c r="S8" s="26">
        <v>28</v>
      </c>
      <c r="T8" s="26" t="s">
        <v>211</v>
      </c>
      <c r="W8" s="26">
        <v>213</v>
      </c>
      <c r="X8" s="26" t="s">
        <v>212</v>
      </c>
      <c r="AA8" s="28">
        <v>216</v>
      </c>
      <c r="AB8" s="28" t="s">
        <v>213</v>
      </c>
      <c r="AE8" s="26">
        <v>113</v>
      </c>
      <c r="AF8" s="27" t="s">
        <v>214</v>
      </c>
      <c r="AG8" s="26">
        <v>184</v>
      </c>
      <c r="AH8" s="26" t="s">
        <v>215</v>
      </c>
      <c r="AM8" s="26">
        <v>72</v>
      </c>
      <c r="AN8" s="27" t="s">
        <v>216</v>
      </c>
      <c r="AO8" s="26">
        <v>98</v>
      </c>
      <c r="AP8" s="26" t="s">
        <v>217</v>
      </c>
      <c r="AS8" s="26">
        <v>123</v>
      </c>
      <c r="AT8" s="26" t="s">
        <v>218</v>
      </c>
      <c r="AX8" t="s">
        <v>395</v>
      </c>
    </row>
    <row r="9" spans="1:50" x14ac:dyDescent="0.25">
      <c r="A9" s="20" t="s">
        <v>76</v>
      </c>
      <c r="B9" s="23" t="s">
        <v>219</v>
      </c>
      <c r="C9" s="34"/>
      <c r="G9" s="26">
        <v>145</v>
      </c>
      <c r="H9" s="27" t="s">
        <v>220</v>
      </c>
      <c r="I9" s="26">
        <v>13</v>
      </c>
      <c r="J9" s="26" t="s">
        <v>221</v>
      </c>
      <c r="M9" s="26">
        <v>170</v>
      </c>
      <c r="N9" s="27" t="s">
        <v>222</v>
      </c>
      <c r="O9" s="26">
        <v>205</v>
      </c>
      <c r="P9" s="26" t="s">
        <v>223</v>
      </c>
      <c r="S9" s="26">
        <v>29</v>
      </c>
      <c r="T9" s="26" t="s">
        <v>224</v>
      </c>
      <c r="W9" s="26">
        <v>218</v>
      </c>
      <c r="X9" s="26" t="s">
        <v>225</v>
      </c>
      <c r="AE9" s="26">
        <v>114</v>
      </c>
      <c r="AF9" s="27" t="s">
        <v>226</v>
      </c>
      <c r="AG9" s="26">
        <v>185</v>
      </c>
      <c r="AH9" s="26" t="s">
        <v>227</v>
      </c>
      <c r="AM9" s="26">
        <v>73</v>
      </c>
      <c r="AN9" s="27" t="s">
        <v>228</v>
      </c>
      <c r="AO9" s="26">
        <v>99</v>
      </c>
      <c r="AP9" s="26" t="s">
        <v>229</v>
      </c>
      <c r="AS9" s="26">
        <v>124</v>
      </c>
      <c r="AT9" s="26" t="s">
        <v>230</v>
      </c>
      <c r="AX9" t="s">
        <v>396</v>
      </c>
    </row>
    <row r="10" spans="1:50" x14ac:dyDescent="0.25">
      <c r="A10" s="20" t="s">
        <v>77</v>
      </c>
      <c r="B10" s="34" t="s">
        <v>160</v>
      </c>
      <c r="C10" s="34"/>
      <c r="G10" s="26">
        <v>146</v>
      </c>
      <c r="H10" s="27" t="s">
        <v>231</v>
      </c>
      <c r="I10" s="26">
        <v>14</v>
      </c>
      <c r="J10" s="26" t="s">
        <v>232</v>
      </c>
      <c r="M10" s="26">
        <v>193</v>
      </c>
      <c r="N10" s="27" t="s">
        <v>233</v>
      </c>
      <c r="O10" s="26">
        <v>214</v>
      </c>
      <c r="P10" s="26" t="s">
        <v>234</v>
      </c>
      <c r="S10" s="26">
        <v>30</v>
      </c>
      <c r="T10" s="26" t="s">
        <v>235</v>
      </c>
      <c r="W10" s="26">
        <v>219</v>
      </c>
      <c r="X10" s="26" t="s">
        <v>236</v>
      </c>
      <c r="AE10" s="26">
        <v>115</v>
      </c>
      <c r="AF10" s="27" t="s">
        <v>237</v>
      </c>
      <c r="AG10" s="28">
        <v>186</v>
      </c>
      <c r="AH10" s="28" t="s">
        <v>238</v>
      </c>
      <c r="AM10" s="26">
        <v>74</v>
      </c>
      <c r="AN10" s="27" t="s">
        <v>239</v>
      </c>
      <c r="AO10" s="26">
        <v>100</v>
      </c>
      <c r="AP10" s="26" t="s">
        <v>240</v>
      </c>
      <c r="AS10" s="26">
        <v>125</v>
      </c>
      <c r="AT10" s="26" t="s">
        <v>241</v>
      </c>
    </row>
    <row r="11" spans="1:50" x14ac:dyDescent="0.25">
      <c r="A11" s="20" t="s">
        <v>78</v>
      </c>
      <c r="B11" s="23" t="s">
        <v>242</v>
      </c>
      <c r="C11" s="34"/>
      <c r="G11" s="26">
        <v>147</v>
      </c>
      <c r="H11" s="27" t="s">
        <v>243</v>
      </c>
      <c r="I11" s="26">
        <v>15</v>
      </c>
      <c r="J11" s="26" t="s">
        <v>244</v>
      </c>
      <c r="M11" s="26">
        <v>209</v>
      </c>
      <c r="N11" s="27" t="s">
        <v>245</v>
      </c>
      <c r="O11" s="28">
        <v>215</v>
      </c>
      <c r="P11" s="28" t="s">
        <v>246</v>
      </c>
      <c r="S11" s="26">
        <v>31</v>
      </c>
      <c r="T11" s="26" t="s">
        <v>247</v>
      </c>
      <c r="W11" s="28">
        <v>220</v>
      </c>
      <c r="X11" s="28" t="s">
        <v>248</v>
      </c>
      <c r="AE11" s="26">
        <v>116</v>
      </c>
      <c r="AF11" s="26" t="s">
        <v>249</v>
      </c>
      <c r="AM11" s="26">
        <v>75</v>
      </c>
      <c r="AN11" s="27" t="s">
        <v>250</v>
      </c>
      <c r="AO11" s="26">
        <v>101</v>
      </c>
      <c r="AP11" s="26" t="s">
        <v>251</v>
      </c>
      <c r="AS11" s="26">
        <v>126</v>
      </c>
      <c r="AT11" s="26" t="s">
        <v>252</v>
      </c>
      <c r="AX11" t="s">
        <v>397</v>
      </c>
    </row>
    <row r="12" spans="1:50" x14ac:dyDescent="0.25">
      <c r="A12" s="20" t="s">
        <v>79</v>
      </c>
      <c r="B12" s="23" t="s">
        <v>253</v>
      </c>
      <c r="C12" s="34"/>
      <c r="G12" s="26">
        <v>148</v>
      </c>
      <c r="H12" s="27" t="s">
        <v>254</v>
      </c>
      <c r="I12" s="26">
        <v>90</v>
      </c>
      <c r="J12" s="26" t="s">
        <v>255</v>
      </c>
      <c r="M12" s="26">
        <v>210</v>
      </c>
      <c r="N12" s="26" t="s">
        <v>256</v>
      </c>
      <c r="S12" s="26">
        <v>32</v>
      </c>
      <c r="T12" s="26" t="s">
        <v>257</v>
      </c>
      <c r="AE12" s="28">
        <v>192</v>
      </c>
      <c r="AF12" s="28" t="s">
        <v>258</v>
      </c>
      <c r="AM12" s="26">
        <v>76</v>
      </c>
      <c r="AN12" s="27" t="s">
        <v>259</v>
      </c>
      <c r="AO12" s="26">
        <v>102</v>
      </c>
      <c r="AP12" s="26" t="s">
        <v>260</v>
      </c>
      <c r="AS12" s="26">
        <v>127</v>
      </c>
      <c r="AT12" s="26" t="s">
        <v>261</v>
      </c>
      <c r="AX12" t="s">
        <v>398</v>
      </c>
    </row>
    <row r="13" spans="1:50" x14ac:dyDescent="0.25">
      <c r="A13" s="20" t="s">
        <v>80</v>
      </c>
      <c r="B13" s="23" t="s">
        <v>262</v>
      </c>
      <c r="C13" s="34"/>
      <c r="G13" s="26">
        <v>149</v>
      </c>
      <c r="H13" s="27" t="s">
        <v>263</v>
      </c>
      <c r="I13" s="28">
        <v>91</v>
      </c>
      <c r="J13" s="28" t="s">
        <v>264</v>
      </c>
      <c r="M13" s="26">
        <v>212</v>
      </c>
      <c r="N13" s="26" t="s">
        <v>265</v>
      </c>
      <c r="S13" s="26">
        <v>33</v>
      </c>
      <c r="T13" s="26" t="s">
        <v>266</v>
      </c>
      <c r="AM13" s="26">
        <v>77</v>
      </c>
      <c r="AN13" s="27" t="s">
        <v>267</v>
      </c>
      <c r="AO13" s="26">
        <v>103</v>
      </c>
      <c r="AP13" s="26" t="s">
        <v>268</v>
      </c>
      <c r="AS13" s="26">
        <v>128</v>
      </c>
      <c r="AT13" s="26" t="s">
        <v>269</v>
      </c>
      <c r="AX13" t="s">
        <v>399</v>
      </c>
    </row>
    <row r="14" spans="1:50" x14ac:dyDescent="0.25">
      <c r="A14" s="20" t="s">
        <v>81</v>
      </c>
      <c r="B14" s="23" t="s">
        <v>270</v>
      </c>
      <c r="C14" s="34"/>
      <c r="G14" s="26">
        <v>150</v>
      </c>
      <c r="H14" s="26" t="s">
        <v>271</v>
      </c>
      <c r="M14" s="28">
        <v>222</v>
      </c>
      <c r="N14" s="28" t="s">
        <v>272</v>
      </c>
      <c r="S14" s="26">
        <v>34</v>
      </c>
      <c r="T14" s="26" t="s">
        <v>273</v>
      </c>
      <c r="AM14" s="26">
        <v>78</v>
      </c>
      <c r="AN14" s="27" t="s">
        <v>274</v>
      </c>
      <c r="AO14" s="26">
        <v>104</v>
      </c>
      <c r="AP14" s="26" t="s">
        <v>275</v>
      </c>
      <c r="AS14" s="26">
        <v>129</v>
      </c>
      <c r="AT14" s="26" t="s">
        <v>276</v>
      </c>
      <c r="AX14" t="s">
        <v>400</v>
      </c>
    </row>
    <row r="15" spans="1:50" x14ac:dyDescent="0.25">
      <c r="A15" s="20" t="s">
        <v>82</v>
      </c>
      <c r="B15" s="23" t="s">
        <v>277</v>
      </c>
      <c r="C15" s="34"/>
      <c r="G15" s="26">
        <v>151</v>
      </c>
      <c r="H15" s="26" t="s">
        <v>278</v>
      </c>
      <c r="S15" s="26">
        <v>35</v>
      </c>
      <c r="T15" s="26" t="s">
        <v>279</v>
      </c>
      <c r="AM15" s="26">
        <v>79</v>
      </c>
      <c r="AN15" s="27" t="s">
        <v>280</v>
      </c>
      <c r="AO15" s="26">
        <v>105</v>
      </c>
      <c r="AP15" s="26" t="s">
        <v>281</v>
      </c>
      <c r="AS15" s="26">
        <v>130</v>
      </c>
      <c r="AT15" s="26" t="s">
        <v>282</v>
      </c>
      <c r="AX15" t="s">
        <v>401</v>
      </c>
    </row>
    <row r="16" spans="1:50" x14ac:dyDescent="0.25">
      <c r="A16" s="20" t="s">
        <v>83</v>
      </c>
      <c r="B16" s="23" t="s">
        <v>283</v>
      </c>
      <c r="C16" s="34"/>
      <c r="G16" s="28">
        <v>4801</v>
      </c>
      <c r="H16" s="28" t="s">
        <v>284</v>
      </c>
      <c r="S16" s="26">
        <v>36</v>
      </c>
      <c r="T16" s="26" t="s">
        <v>285</v>
      </c>
      <c r="AM16" s="26">
        <v>80</v>
      </c>
      <c r="AN16" s="27" t="s">
        <v>286</v>
      </c>
      <c r="AO16" s="26">
        <v>106</v>
      </c>
      <c r="AP16" s="26" t="s">
        <v>287</v>
      </c>
      <c r="AS16" s="26">
        <v>131</v>
      </c>
      <c r="AT16" s="26" t="s">
        <v>288</v>
      </c>
      <c r="AX16" s="39" t="s">
        <v>402</v>
      </c>
    </row>
    <row r="17" spans="1:50" x14ac:dyDescent="0.25">
      <c r="A17" s="20" t="s">
        <v>84</v>
      </c>
      <c r="B17" s="23" t="s">
        <v>289</v>
      </c>
      <c r="C17" s="34"/>
      <c r="S17" s="26">
        <v>37</v>
      </c>
      <c r="T17" s="26" t="s">
        <v>290</v>
      </c>
      <c r="AM17" s="26">
        <v>81</v>
      </c>
      <c r="AN17" s="27" t="s">
        <v>291</v>
      </c>
      <c r="AO17" s="26">
        <v>176</v>
      </c>
      <c r="AP17" s="26" t="s">
        <v>292</v>
      </c>
      <c r="AS17" s="26">
        <v>132</v>
      </c>
      <c r="AT17" s="26" t="s">
        <v>293</v>
      </c>
      <c r="AX17" s="39" t="s">
        <v>403</v>
      </c>
    </row>
    <row r="18" spans="1:50" x14ac:dyDescent="0.25">
      <c r="A18" s="20" t="s">
        <v>85</v>
      </c>
      <c r="B18" s="23" t="s">
        <v>294</v>
      </c>
      <c r="C18" s="34"/>
      <c r="S18" s="26">
        <v>38</v>
      </c>
      <c r="T18" s="26" t="s">
        <v>295</v>
      </c>
      <c r="AM18" s="26">
        <v>82</v>
      </c>
      <c r="AN18" s="27" t="s">
        <v>296</v>
      </c>
      <c r="AO18" s="28">
        <v>177</v>
      </c>
      <c r="AP18" s="28" t="s">
        <v>297</v>
      </c>
      <c r="AS18" s="26">
        <v>133</v>
      </c>
      <c r="AT18" s="26" t="s">
        <v>298</v>
      </c>
      <c r="AX18" s="39" t="s">
        <v>404</v>
      </c>
    </row>
    <row r="19" spans="1:50" x14ac:dyDescent="0.25">
      <c r="A19" s="20" t="s">
        <v>86</v>
      </c>
      <c r="B19" s="23" t="s">
        <v>299</v>
      </c>
      <c r="C19" s="34"/>
      <c r="S19" s="26">
        <v>39</v>
      </c>
      <c r="T19" s="26" t="s">
        <v>300</v>
      </c>
      <c r="AM19" s="26">
        <v>83</v>
      </c>
      <c r="AN19" s="26" t="s">
        <v>301</v>
      </c>
      <c r="AS19" s="26">
        <v>134</v>
      </c>
      <c r="AT19" s="26" t="s">
        <v>302</v>
      </c>
      <c r="AX19" t="s">
        <v>405</v>
      </c>
    </row>
    <row r="20" spans="1:50" x14ac:dyDescent="0.25">
      <c r="A20" s="20" t="s">
        <v>87</v>
      </c>
      <c r="B20" s="35" t="s">
        <v>303</v>
      </c>
      <c r="C20" s="34"/>
      <c r="S20" s="26">
        <v>40</v>
      </c>
      <c r="T20" s="26" t="s">
        <v>304</v>
      </c>
      <c r="AM20" s="26">
        <v>84</v>
      </c>
      <c r="AN20" s="26" t="s">
        <v>305</v>
      </c>
      <c r="AS20" s="26">
        <v>135</v>
      </c>
      <c r="AT20" s="26" t="s">
        <v>306</v>
      </c>
      <c r="AX20" s="39" t="s">
        <v>406</v>
      </c>
    </row>
    <row r="21" spans="1:50" x14ac:dyDescent="0.25">
      <c r="A21" s="20" t="s">
        <v>63</v>
      </c>
      <c r="B21" s="23" t="s">
        <v>307</v>
      </c>
      <c r="S21" s="26">
        <v>41</v>
      </c>
      <c r="T21" s="26" t="s">
        <v>308</v>
      </c>
      <c r="AM21" s="26">
        <v>85</v>
      </c>
      <c r="AN21" s="26" t="s">
        <v>309</v>
      </c>
      <c r="AS21" s="26">
        <v>136</v>
      </c>
      <c r="AT21" s="26" t="s">
        <v>310</v>
      </c>
      <c r="AX21" t="s">
        <v>407</v>
      </c>
    </row>
    <row r="22" spans="1:50" x14ac:dyDescent="0.25">
      <c r="A22" s="20" t="s">
        <v>88</v>
      </c>
      <c r="B22" s="35" t="s">
        <v>311</v>
      </c>
      <c r="C22" s="34"/>
      <c r="S22" s="26">
        <v>42</v>
      </c>
      <c r="T22" s="26" t="s">
        <v>312</v>
      </c>
      <c r="AM22" s="26">
        <v>86</v>
      </c>
      <c r="AN22" s="26" t="s">
        <v>313</v>
      </c>
      <c r="AS22" s="28">
        <v>137</v>
      </c>
      <c r="AT22" s="28" t="s">
        <v>314</v>
      </c>
      <c r="AX22" t="s">
        <v>408</v>
      </c>
    </row>
    <row r="23" spans="1:50" x14ac:dyDescent="0.25">
      <c r="A23" s="20" t="s">
        <v>89</v>
      </c>
      <c r="B23" s="23" t="s">
        <v>315</v>
      </c>
      <c r="C23" s="34"/>
      <c r="S23" s="26">
        <v>43</v>
      </c>
      <c r="T23" s="26" t="s">
        <v>316</v>
      </c>
      <c r="AM23" s="26">
        <v>87</v>
      </c>
      <c r="AN23" s="26" t="s">
        <v>317</v>
      </c>
      <c r="AX23" s="39" t="s">
        <v>409</v>
      </c>
    </row>
    <row r="24" spans="1:50" x14ac:dyDescent="0.25">
      <c r="A24" s="20" t="s">
        <v>90</v>
      </c>
      <c r="B24" s="23" t="s">
        <v>318</v>
      </c>
      <c r="C24" s="34"/>
      <c r="S24" s="26">
        <v>44</v>
      </c>
      <c r="T24" s="26" t="s">
        <v>319</v>
      </c>
      <c r="AM24" s="26">
        <v>88</v>
      </c>
      <c r="AN24" s="26" t="s">
        <v>320</v>
      </c>
      <c r="AX24" t="s">
        <v>410</v>
      </c>
    </row>
    <row r="25" spans="1:50" x14ac:dyDescent="0.25">
      <c r="S25" s="26">
        <v>45</v>
      </c>
      <c r="T25" s="26" t="s">
        <v>321</v>
      </c>
      <c r="AM25" s="26">
        <v>89</v>
      </c>
      <c r="AN25" s="26" t="s">
        <v>322</v>
      </c>
    </row>
    <row r="26" spans="1:50" x14ac:dyDescent="0.25">
      <c r="S26" s="26">
        <v>46</v>
      </c>
      <c r="T26" s="26" t="s">
        <v>323</v>
      </c>
      <c r="AM26" s="28">
        <v>194</v>
      </c>
      <c r="AN26" s="28" t="s">
        <v>324</v>
      </c>
    </row>
    <row r="27" spans="1:50" x14ac:dyDescent="0.25">
      <c r="S27" s="26">
        <v>47</v>
      </c>
      <c r="T27" s="26" t="s">
        <v>325</v>
      </c>
    </row>
    <row r="28" spans="1:50" x14ac:dyDescent="0.25">
      <c r="S28" s="26">
        <v>49</v>
      </c>
      <c r="T28" s="26" t="s">
        <v>326</v>
      </c>
    </row>
    <row r="29" spans="1:50" x14ac:dyDescent="0.25">
      <c r="S29" s="26">
        <v>50</v>
      </c>
      <c r="T29" s="26" t="s">
        <v>327</v>
      </c>
    </row>
    <row r="30" spans="1:50" x14ac:dyDescent="0.25">
      <c r="S30" s="26">
        <v>51</v>
      </c>
      <c r="T30" s="26" t="s">
        <v>328</v>
      </c>
    </row>
    <row r="31" spans="1:50" x14ac:dyDescent="0.25">
      <c r="S31" s="26">
        <v>52</v>
      </c>
      <c r="T31" s="26" t="s">
        <v>329</v>
      </c>
    </row>
    <row r="32" spans="1:50" x14ac:dyDescent="0.25">
      <c r="S32" s="26">
        <v>53</v>
      </c>
      <c r="T32" s="26" t="s">
        <v>330</v>
      </c>
    </row>
    <row r="33" spans="4:48" x14ac:dyDescent="0.25">
      <c r="S33" s="26">
        <v>54</v>
      </c>
      <c r="T33" s="26" t="s">
        <v>331</v>
      </c>
    </row>
    <row r="34" spans="4:48" x14ac:dyDescent="0.25">
      <c r="S34" s="26">
        <v>55</v>
      </c>
      <c r="T34" s="26" t="s">
        <v>332</v>
      </c>
    </row>
    <row r="35" spans="4:48" x14ac:dyDescent="0.25">
      <c r="S35" s="26">
        <v>56</v>
      </c>
      <c r="T35" s="26" t="s">
        <v>333</v>
      </c>
    </row>
    <row r="36" spans="4:48" x14ac:dyDescent="0.25">
      <c r="S36" s="26">
        <v>57</v>
      </c>
      <c r="T36" s="26" t="s">
        <v>334</v>
      </c>
    </row>
    <row r="37" spans="4:48" x14ac:dyDescent="0.25">
      <c r="S37" s="28">
        <v>4802</v>
      </c>
      <c r="T37" s="28" t="s">
        <v>335</v>
      </c>
    </row>
    <row r="40" spans="4:48" x14ac:dyDescent="0.25">
      <c r="D40" s="36" t="s">
        <v>336</v>
      </c>
      <c r="F40" s="36" t="s">
        <v>337</v>
      </c>
      <c r="H40" s="37" t="s">
        <v>338</v>
      </c>
      <c r="L40" s="23" t="s">
        <v>339</v>
      </c>
      <c r="N40" s="36" t="s">
        <v>340</v>
      </c>
      <c r="P40" s="37" t="s">
        <v>341</v>
      </c>
      <c r="R40" s="36" t="s">
        <v>342</v>
      </c>
      <c r="V40" s="36" t="s">
        <v>343</v>
      </c>
      <c r="X40" s="37" t="s">
        <v>344</v>
      </c>
      <c r="Z40" s="23" t="s">
        <v>345</v>
      </c>
      <c r="AB40" s="23" t="s">
        <v>346</v>
      </c>
      <c r="AD40" s="36" t="s">
        <v>347</v>
      </c>
      <c r="AF40" s="36" t="s">
        <v>348</v>
      </c>
      <c r="AH40" s="23" t="s">
        <v>349</v>
      </c>
      <c r="AJ40" s="36" t="s">
        <v>350</v>
      </c>
      <c r="AL40" s="36" t="s">
        <v>351</v>
      </c>
      <c r="AN40" s="35" t="s">
        <v>352</v>
      </c>
      <c r="AP40" s="36" t="s">
        <v>353</v>
      </c>
      <c r="AR40" s="38" t="s">
        <v>354</v>
      </c>
      <c r="AT40" s="23" t="s">
        <v>355</v>
      </c>
      <c r="AV40" s="23" t="s">
        <v>356</v>
      </c>
    </row>
    <row r="41" spans="4:48" x14ac:dyDescent="0.25">
      <c r="D41" s="36" t="s">
        <v>357</v>
      </c>
      <c r="N41" s="36" t="s">
        <v>358</v>
      </c>
      <c r="AB41" s="23" t="s">
        <v>359</v>
      </c>
      <c r="AD41" s="36" t="s">
        <v>360</v>
      </c>
      <c r="AL41" s="36" t="s">
        <v>361</v>
      </c>
      <c r="AN41" s="35" t="s">
        <v>362</v>
      </c>
      <c r="AP41" s="36" t="s">
        <v>363</v>
      </c>
      <c r="AT41" s="23" t="s">
        <v>364</v>
      </c>
      <c r="AV41" s="23" t="s">
        <v>365</v>
      </c>
    </row>
    <row r="42" spans="4:48" x14ac:dyDescent="0.25">
      <c r="AP42" s="36" t="s">
        <v>366</v>
      </c>
    </row>
  </sheetData>
  <sheetProtection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Informações Gerais</vt:lpstr>
      <vt:lpstr>Instruções de Preenchimento</vt:lpstr>
      <vt:lpstr>Relatório Anual de Atividades</vt:lpstr>
      <vt:lpstr>Exemplo de Preenchimento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Alex Justus da Silveira</cp:lastModifiedBy>
  <cp:lastPrinted>2021-03-12T18:47:37Z</cp:lastPrinted>
  <dcterms:created xsi:type="dcterms:W3CDTF">2017-09-05T18:52:22Z</dcterms:created>
  <dcterms:modified xsi:type="dcterms:W3CDTF">2024-07-16T12:51:36Z</dcterms:modified>
</cp:coreProperties>
</file>